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assiopea\Paper\2_Mediterranean Marine Sciences\Round 1\"/>
    </mc:Choice>
  </mc:AlternateContent>
  <xr:revisionPtr revIDLastSave="0" documentId="13_ncr:1_{4E1C2FD5-02D9-403D-8D7E-1ACCAA7CAD07}" xr6:coauthVersionLast="47" xr6:coauthVersionMax="47" xr10:uidLastSave="{00000000-0000-0000-0000-000000000000}"/>
  <bookViews>
    <workbookView xWindow="28680" yWindow="-120" windowWidth="29040" windowHeight="15720" xr2:uid="{753A3282-4354-4880-93B5-6B97DB19D4B2}"/>
  </bookViews>
  <sheets>
    <sheet name="Supp. Mat" sheetId="9" r:id="rId1"/>
    <sheet name="WOS + SCOPUS" sheetId="1" r:id="rId2"/>
    <sheet name="CassiopeaBase" sheetId="2" r:id="rId3"/>
    <sheet name="Duplicates removed + Criterion" sheetId="3" r:id="rId4"/>
    <sheet name="Backward Search" sheetId="4" r:id="rId5"/>
    <sheet name="Initial Selection" sheetId="5" r:id="rId6"/>
    <sheet name="Final Select - Red Sea excluded" sheetId="6" r:id="rId7"/>
    <sheet name="Bibliography records" sheetId="7" r:id="rId8"/>
    <sheet name="Biogeography database" sheetId="8" r:id="rId9"/>
    <sheet name="Distances + Dispersal rates" sheetId="10" r:id="rId10"/>
  </sheets>
  <definedNames>
    <definedName name="_xlnm._FilterDatabase" localSheetId="5" hidden="1">'Initial Selection'!$E$1:$E$49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50" i="10" l="1"/>
  <c r="AV50" i="10"/>
  <c r="AU50" i="10"/>
  <c r="AT50" i="10"/>
  <c r="AS50" i="10"/>
  <c r="AR50" i="10"/>
  <c r="AQ50" i="10"/>
  <c r="AP50" i="10"/>
  <c r="AO50" i="10"/>
  <c r="AN50" i="10"/>
  <c r="AM50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AW49" i="10"/>
  <c r="AV49" i="10"/>
  <c r="AU49" i="10"/>
  <c r="AT49" i="10"/>
  <c r="AS49" i="10"/>
  <c r="AR49" i="10"/>
  <c r="AQ49" i="10"/>
  <c r="AP49" i="10"/>
  <c r="AO49" i="10"/>
  <c r="AN49" i="10"/>
  <c r="AM49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AW48" i="10"/>
  <c r="AV48" i="10"/>
  <c r="AU48" i="10"/>
  <c r="AT48" i="10"/>
  <c r="AS48" i="10"/>
  <c r="AR48" i="10"/>
  <c r="AQ48" i="10"/>
  <c r="AP48" i="10"/>
  <c r="AO48" i="10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AW47" i="10"/>
  <c r="AV47" i="10"/>
  <c r="AU47" i="10"/>
  <c r="AT47" i="10"/>
  <c r="AS47" i="10"/>
  <c r="AR47" i="10"/>
  <c r="AQ47" i="10"/>
  <c r="AP47" i="10"/>
  <c r="AO47" i="10"/>
  <c r="AN47" i="10"/>
  <c r="AM47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AW46" i="10"/>
  <c r="AV46" i="10"/>
  <c r="AU46" i="10"/>
  <c r="AT46" i="10"/>
  <c r="AS46" i="10"/>
  <c r="AR46" i="10"/>
  <c r="AQ46" i="10"/>
  <c r="AP46" i="10"/>
  <c r="AO46" i="10"/>
  <c r="AN46" i="10"/>
  <c r="AM46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AW45" i="10"/>
  <c r="AV45" i="10"/>
  <c r="AU45" i="10"/>
  <c r="AT45" i="10"/>
  <c r="AS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AW44" i="10"/>
  <c r="AV44" i="10"/>
  <c r="AU44" i="10"/>
  <c r="AT44" i="10"/>
  <c r="AS44" i="10"/>
  <c r="AR44" i="10"/>
  <c r="AQ44" i="10"/>
  <c r="AP44" i="10"/>
  <c r="AO44" i="10"/>
  <c r="AN44" i="10"/>
  <c r="AM44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AW43" i="10"/>
  <c r="AV43" i="10"/>
  <c r="AU43" i="10"/>
  <c r="AT43" i="10"/>
  <c r="AS43" i="10"/>
  <c r="AR43" i="10"/>
  <c r="AQ43" i="10"/>
  <c r="AP43" i="10"/>
  <c r="AO43" i="10"/>
  <c r="AN43" i="10"/>
  <c r="AM43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AW42" i="10"/>
  <c r="AV42" i="10"/>
  <c r="AU42" i="10"/>
  <c r="AT42" i="10"/>
  <c r="AS42" i="10"/>
  <c r="AR42" i="10"/>
  <c r="AQ42" i="10"/>
  <c r="AP42" i="10"/>
  <c r="AO42" i="10"/>
  <c r="AN42" i="10"/>
  <c r="AM42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AW41" i="10"/>
  <c r="AV41" i="10"/>
  <c r="AU41" i="10"/>
  <c r="AT41" i="10"/>
  <c r="AS41" i="10"/>
  <c r="AR41" i="10"/>
  <c r="AQ41" i="10"/>
  <c r="AP41" i="10"/>
  <c r="AO41" i="10"/>
  <c r="AN41" i="10"/>
  <c r="AM41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AW39" i="10"/>
  <c r="AV39" i="10"/>
  <c r="AU39" i="10"/>
  <c r="AT39" i="10"/>
  <c r="AS39" i="10"/>
  <c r="AR39" i="10"/>
  <c r="AQ39" i="10"/>
  <c r="AP39" i="10"/>
  <c r="AO39" i="10"/>
  <c r="AN39" i="10"/>
  <c r="AM39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AW38" i="10"/>
  <c r="AV38" i="10"/>
  <c r="AU38" i="10"/>
  <c r="AT38" i="10"/>
  <c r="AS38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AW37" i="10"/>
  <c r="AV37" i="10"/>
  <c r="AU37" i="10"/>
  <c r="AT37" i="10"/>
  <c r="AS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AW36" i="10"/>
  <c r="AV36" i="10"/>
  <c r="AU36" i="10"/>
  <c r="AT36" i="10"/>
  <c r="AS36" i="10"/>
  <c r="AR36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AW35" i="10"/>
  <c r="AV35" i="10"/>
  <c r="AU35" i="10"/>
  <c r="AT35" i="10"/>
  <c r="AS35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AW34" i="10"/>
  <c r="AV34" i="10"/>
  <c r="AU34" i="10"/>
  <c r="AT34" i="10"/>
  <c r="AS34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AW33" i="10"/>
  <c r="AV33" i="10"/>
  <c r="AU33" i="10"/>
  <c r="AT33" i="10"/>
  <c r="AS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AW31" i="10"/>
  <c r="AV31" i="10"/>
  <c r="AU31" i="10"/>
  <c r="AT31" i="10"/>
  <c r="AS31" i="10"/>
  <c r="AR31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AW30" i="10"/>
  <c r="AV30" i="10"/>
  <c r="AU30" i="10"/>
  <c r="AT30" i="10"/>
  <c r="AS30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AW28" i="10"/>
  <c r="AV28" i="10"/>
  <c r="AU28" i="10"/>
  <c r="AT28" i="10"/>
  <c r="AS28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AW27" i="10"/>
  <c r="AV27" i="10"/>
  <c r="AU27" i="10"/>
  <c r="AT27" i="10"/>
  <c r="AS27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AW26" i="10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AW20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AW19" i="10"/>
  <c r="AV19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AW18" i="10"/>
  <c r="AV18" i="10"/>
  <c r="AU18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AW16" i="10"/>
  <c r="AV16" i="10"/>
  <c r="AU16" i="10"/>
  <c r="AT16" i="10"/>
  <c r="AS16" i="10"/>
  <c r="AR16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AW11" i="10"/>
  <c r="AV11" i="10"/>
  <c r="AU11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AW6" i="10"/>
  <c r="AV6" i="10"/>
  <c r="AU6" i="10"/>
  <c r="AT6" i="10"/>
  <c r="AS6" i="10"/>
  <c r="AR6" i="10"/>
  <c r="AQ6" i="10"/>
  <c r="AP6" i="10"/>
  <c r="AO6" i="10"/>
  <c r="AN6" i="10"/>
  <c r="AM6" i="10"/>
  <c r="AM51" i="10" s="1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G51" i="10" s="1"/>
  <c r="F6" i="10"/>
  <c r="E6" i="10"/>
  <c r="AR62" i="10" l="1"/>
  <c r="F64" i="10"/>
  <c r="AE112" i="10"/>
  <c r="AE59" i="10"/>
  <c r="F113" i="10"/>
  <c r="F60" i="10"/>
  <c r="AD60" i="10"/>
  <c r="AP113" i="10"/>
  <c r="U114" i="10"/>
  <c r="U61" i="10"/>
  <c r="AS114" i="10"/>
  <c r="AS61" i="10"/>
  <c r="X62" i="10"/>
  <c r="AJ115" i="10"/>
  <c r="S63" i="10"/>
  <c r="S116" i="10"/>
  <c r="AM116" i="10"/>
  <c r="AM63" i="10"/>
  <c r="R117" i="10"/>
  <c r="R64" i="10"/>
  <c r="AP117" i="10"/>
  <c r="AP64" i="10"/>
  <c r="Q118" i="10"/>
  <c r="Q65" i="10"/>
  <c r="AO118" i="10"/>
  <c r="AO65" i="10"/>
  <c r="P119" i="10"/>
  <c r="P66" i="10"/>
  <c r="AJ119" i="10"/>
  <c r="AJ66" i="10"/>
  <c r="G120" i="10"/>
  <c r="G67" i="10"/>
  <c r="W120" i="10"/>
  <c r="W67" i="10"/>
  <c r="AM120" i="10"/>
  <c r="AM67" i="10"/>
  <c r="F121" i="10"/>
  <c r="F68" i="10"/>
  <c r="V121" i="10"/>
  <c r="V68" i="10"/>
  <c r="AL121" i="10"/>
  <c r="AL68" i="10"/>
  <c r="I122" i="10"/>
  <c r="I69" i="10"/>
  <c r="Y122" i="10"/>
  <c r="Y69" i="10"/>
  <c r="AO122" i="10"/>
  <c r="AO69" i="10"/>
  <c r="L123" i="10"/>
  <c r="L70" i="10"/>
  <c r="AB123" i="10"/>
  <c r="AB70" i="10"/>
  <c r="AR123" i="10"/>
  <c r="AR70" i="10"/>
  <c r="O124" i="10"/>
  <c r="O71" i="10"/>
  <c r="AE124" i="10"/>
  <c r="AE71" i="10"/>
  <c r="J125" i="10"/>
  <c r="J72" i="10"/>
  <c r="AL125" i="10"/>
  <c r="AL72" i="10"/>
  <c r="Q126" i="10"/>
  <c r="Q73" i="10"/>
  <c r="AO126" i="10"/>
  <c r="AO73" i="10"/>
  <c r="P127" i="10"/>
  <c r="P74" i="10"/>
  <c r="AV127" i="10"/>
  <c r="AV74" i="10"/>
  <c r="AA128" i="10"/>
  <c r="AA75" i="10"/>
  <c r="F129" i="10"/>
  <c r="F76" i="10"/>
  <c r="AD129" i="10"/>
  <c r="AD76" i="10"/>
  <c r="I77" i="10"/>
  <c r="I130" i="10"/>
  <c r="AG130" i="10"/>
  <c r="AG77" i="10"/>
  <c r="L131" i="10"/>
  <c r="L78" i="10"/>
  <c r="AJ131" i="10"/>
  <c r="AJ78" i="10"/>
  <c r="O132" i="10"/>
  <c r="O79" i="10"/>
  <c r="AM132" i="10"/>
  <c r="AM79" i="10"/>
  <c r="R133" i="10"/>
  <c r="R80" i="10"/>
  <c r="AL133" i="10"/>
  <c r="AL80" i="10"/>
  <c r="Q134" i="10"/>
  <c r="Q81" i="10"/>
  <c r="AO134" i="10"/>
  <c r="AO81" i="10"/>
  <c r="T135" i="10"/>
  <c r="T82" i="10"/>
  <c r="AN135" i="10"/>
  <c r="AN82" i="10"/>
  <c r="S83" i="10"/>
  <c r="S136" i="10"/>
  <c r="AQ136" i="10"/>
  <c r="AQ83" i="10"/>
  <c r="R137" i="10"/>
  <c r="R84" i="10"/>
  <c r="AP137" i="10"/>
  <c r="AP84" i="10"/>
  <c r="U138" i="10"/>
  <c r="U85" i="10"/>
  <c r="AS138" i="10"/>
  <c r="AS85" i="10"/>
  <c r="X139" i="10"/>
  <c r="X86" i="10"/>
  <c r="AR139" i="10"/>
  <c r="AR86" i="10"/>
  <c r="W140" i="10"/>
  <c r="W87" i="10"/>
  <c r="AU140" i="10"/>
  <c r="AU87" i="10"/>
  <c r="Z141" i="10"/>
  <c r="Z88" i="10"/>
  <c r="E142" i="10"/>
  <c r="E89" i="10"/>
  <c r="AC142" i="10"/>
  <c r="AC89" i="10"/>
  <c r="H143" i="10"/>
  <c r="H90" i="10"/>
  <c r="AF143" i="10"/>
  <c r="AF90" i="10"/>
  <c r="AV143" i="10"/>
  <c r="AV90" i="10"/>
  <c r="AE144" i="10"/>
  <c r="AE91" i="10"/>
  <c r="F145" i="10"/>
  <c r="F92" i="10"/>
  <c r="Z92" i="10"/>
  <c r="Z145" i="10"/>
  <c r="E146" i="10"/>
  <c r="E93" i="10"/>
  <c r="Y146" i="10"/>
  <c r="Y93" i="10"/>
  <c r="AW146" i="10"/>
  <c r="AW93" i="10"/>
  <c r="AB147" i="10"/>
  <c r="AB94" i="10"/>
  <c r="K148" i="10"/>
  <c r="K95" i="10"/>
  <c r="AE148" i="10"/>
  <c r="AE95" i="10"/>
  <c r="AM95" i="10"/>
  <c r="F149" i="10"/>
  <c r="F96" i="10"/>
  <c r="R96" i="10"/>
  <c r="AD149" i="10"/>
  <c r="AD96" i="10"/>
  <c r="AP96" i="10"/>
  <c r="I150" i="10"/>
  <c r="I97" i="10"/>
  <c r="U97" i="10"/>
  <c r="AC150" i="10"/>
  <c r="AC97" i="10"/>
  <c r="AO97" i="10"/>
  <c r="AW150" i="10"/>
  <c r="AW97" i="10"/>
  <c r="P98" i="10"/>
  <c r="AB151" i="10"/>
  <c r="AB98" i="10"/>
  <c r="AN98" i="10"/>
  <c r="N153" i="10"/>
  <c r="N100" i="10"/>
  <c r="AX51" i="10"/>
  <c r="AH60" i="10" s="1"/>
  <c r="O61" i="10"/>
  <c r="W61" i="10"/>
  <c r="T64" i="10"/>
  <c r="X72" i="10"/>
  <c r="AL127" i="10"/>
  <c r="L133" i="10"/>
  <c r="AE51" i="10"/>
  <c r="AJ62" i="10"/>
  <c r="F112" i="10"/>
  <c r="J51" i="10"/>
  <c r="R51" i="10"/>
  <c r="Z51" i="10"/>
  <c r="AH51" i="10"/>
  <c r="AP51" i="10"/>
  <c r="E60" i="10"/>
  <c r="M60" i="10"/>
  <c r="U60" i="10"/>
  <c r="AC60" i="10"/>
  <c r="AK60" i="10"/>
  <c r="AS60" i="10"/>
  <c r="G62" i="10"/>
  <c r="O62" i="10"/>
  <c r="W62" i="10"/>
  <c r="AE62" i="10"/>
  <c r="AM62" i="10"/>
  <c r="AU62" i="10"/>
  <c r="I64" i="10"/>
  <c r="L65" i="10"/>
  <c r="G66" i="10"/>
  <c r="N67" i="10"/>
  <c r="AT67" i="10"/>
  <c r="I68" i="10"/>
  <c r="AO68" i="10"/>
  <c r="AV69" i="10"/>
  <c r="AQ70" i="10"/>
  <c r="T73" i="10"/>
  <c r="O74" i="10"/>
  <c r="V75" i="10"/>
  <c r="Q76" i="10"/>
  <c r="AW76" i="10"/>
  <c r="I80" i="10"/>
  <c r="AA82" i="10"/>
  <c r="AQ82" i="10"/>
  <c r="M84" i="10"/>
  <c r="AE86" i="10"/>
  <c r="AU86" i="10"/>
  <c r="Q88" i="10"/>
  <c r="AI90" i="10"/>
  <c r="E92" i="10"/>
  <c r="U92" i="10"/>
  <c r="AM94" i="10"/>
  <c r="I96" i="10"/>
  <c r="Y96" i="10"/>
  <c r="AQ98" i="10"/>
  <c r="M100" i="10"/>
  <c r="AC100" i="10"/>
  <c r="AU102" i="10"/>
  <c r="AP60" i="10"/>
  <c r="L62" i="10"/>
  <c r="G112" i="10"/>
  <c r="G59" i="10"/>
  <c r="S112" i="10"/>
  <c r="S59" i="10"/>
  <c r="S51" i="10"/>
  <c r="AA112" i="10"/>
  <c r="AA59" i="10"/>
  <c r="AA51" i="10"/>
  <c r="AM112" i="10"/>
  <c r="AM59" i="10"/>
  <c r="J113" i="10"/>
  <c r="V113" i="10"/>
  <c r="V60" i="10"/>
  <c r="AH113" i="10"/>
  <c r="E114" i="10"/>
  <c r="E61" i="10"/>
  <c r="Q61" i="10"/>
  <c r="Q114" i="10"/>
  <c r="AC114" i="10"/>
  <c r="AC61" i="10"/>
  <c r="AO61" i="10"/>
  <c r="AO114" i="10"/>
  <c r="H115" i="10"/>
  <c r="H62" i="10"/>
  <c r="T115" i="10"/>
  <c r="AF115" i="10"/>
  <c r="AF62" i="10"/>
  <c r="AR115" i="10"/>
  <c r="K63" i="10"/>
  <c r="K116" i="10"/>
  <c r="W116" i="10"/>
  <c r="W63" i="10"/>
  <c r="AI63" i="10"/>
  <c r="AI116" i="10"/>
  <c r="AQ63" i="10"/>
  <c r="AQ116" i="10"/>
  <c r="N117" i="10"/>
  <c r="N64" i="10"/>
  <c r="Z117" i="10"/>
  <c r="Z64" i="10"/>
  <c r="AL117" i="10"/>
  <c r="AL64" i="10"/>
  <c r="I118" i="10"/>
  <c r="I65" i="10"/>
  <c r="U118" i="10"/>
  <c r="U65" i="10"/>
  <c r="AG118" i="10"/>
  <c r="AG65" i="10"/>
  <c r="AW118" i="10"/>
  <c r="AW65" i="10"/>
  <c r="AB119" i="10"/>
  <c r="AB66" i="10"/>
  <c r="AM124" i="10"/>
  <c r="AM71" i="10"/>
  <c r="F125" i="10"/>
  <c r="F72" i="10"/>
  <c r="V125" i="10"/>
  <c r="V72" i="10"/>
  <c r="AH125" i="10"/>
  <c r="AH72" i="10"/>
  <c r="AT125" i="10"/>
  <c r="AT72" i="10"/>
  <c r="M126" i="10"/>
  <c r="M73" i="10"/>
  <c r="Y126" i="10"/>
  <c r="Y73" i="10"/>
  <c r="AK73" i="10"/>
  <c r="AK126" i="10"/>
  <c r="H127" i="10"/>
  <c r="H74" i="10"/>
  <c r="X127" i="10"/>
  <c r="X74" i="10"/>
  <c r="AF127" i="10"/>
  <c r="AF74" i="10"/>
  <c r="AR127" i="10"/>
  <c r="AR74" i="10"/>
  <c r="K128" i="10"/>
  <c r="K75" i="10"/>
  <c r="W75" i="10"/>
  <c r="W128" i="10"/>
  <c r="AM75" i="10"/>
  <c r="AM128" i="10"/>
  <c r="AU128" i="10"/>
  <c r="AU75" i="10"/>
  <c r="N129" i="10"/>
  <c r="N76" i="10"/>
  <c r="V129" i="10"/>
  <c r="V76" i="10"/>
  <c r="AH129" i="10"/>
  <c r="AH76" i="10"/>
  <c r="AT129" i="10"/>
  <c r="AT76" i="10"/>
  <c r="M130" i="10"/>
  <c r="M77" i="10"/>
  <c r="Y77" i="10"/>
  <c r="Y130" i="10"/>
  <c r="AK130" i="10"/>
  <c r="AK77" i="10"/>
  <c r="AW130" i="10"/>
  <c r="AW77" i="10"/>
  <c r="P131" i="10"/>
  <c r="P78" i="10"/>
  <c r="AB131" i="10"/>
  <c r="AB78" i="10"/>
  <c r="AN131" i="10"/>
  <c r="AN78" i="10"/>
  <c r="G132" i="10"/>
  <c r="G79" i="10"/>
  <c r="W132" i="10"/>
  <c r="W79" i="10"/>
  <c r="AI132" i="10"/>
  <c r="AI79" i="10"/>
  <c r="AU132" i="10"/>
  <c r="AU79" i="10"/>
  <c r="N133" i="10"/>
  <c r="N80" i="10"/>
  <c r="AD133" i="10"/>
  <c r="AD80" i="10"/>
  <c r="AP133" i="10"/>
  <c r="AP80" i="10"/>
  <c r="I134" i="10"/>
  <c r="I81" i="10"/>
  <c r="U134" i="10"/>
  <c r="U81" i="10"/>
  <c r="AG134" i="10"/>
  <c r="AG81" i="10"/>
  <c r="AS81" i="10"/>
  <c r="AS134" i="10"/>
  <c r="L135" i="10"/>
  <c r="L82" i="10"/>
  <c r="X135" i="10"/>
  <c r="X82" i="10"/>
  <c r="AJ135" i="10"/>
  <c r="AJ82" i="10"/>
  <c r="AV135" i="10"/>
  <c r="AV82" i="10"/>
  <c r="O136" i="10"/>
  <c r="O83" i="10"/>
  <c r="AA136" i="10"/>
  <c r="AA83" i="10"/>
  <c r="AM136" i="10"/>
  <c r="AM83" i="10"/>
  <c r="J137" i="10"/>
  <c r="J84" i="10"/>
  <c r="V137" i="10"/>
  <c r="V84" i="10"/>
  <c r="AH137" i="10"/>
  <c r="AH84" i="10"/>
  <c r="AT137" i="10"/>
  <c r="AT84" i="10"/>
  <c r="M138" i="10"/>
  <c r="M85" i="10"/>
  <c r="Y138" i="10"/>
  <c r="Y85" i="10"/>
  <c r="AK138" i="10"/>
  <c r="AK85" i="10"/>
  <c r="H139" i="10"/>
  <c r="H86" i="10"/>
  <c r="T139" i="10"/>
  <c r="T86" i="10"/>
  <c r="AJ139" i="10"/>
  <c r="AJ86" i="10"/>
  <c r="AV139" i="10"/>
  <c r="AV86" i="10"/>
  <c r="O140" i="10"/>
  <c r="O87" i="10"/>
  <c r="AA140" i="10"/>
  <c r="AA87" i="10"/>
  <c r="AM140" i="10"/>
  <c r="AM87" i="10"/>
  <c r="F141" i="10"/>
  <c r="F88" i="10"/>
  <c r="R141" i="10"/>
  <c r="R88" i="10"/>
  <c r="AD141" i="10"/>
  <c r="AD88" i="10"/>
  <c r="AP88" i="10"/>
  <c r="AP141" i="10"/>
  <c r="I142" i="10"/>
  <c r="I89" i="10"/>
  <c r="U142" i="10"/>
  <c r="U89" i="10"/>
  <c r="AG142" i="10"/>
  <c r="AG89" i="10"/>
  <c r="AW142" i="10"/>
  <c r="AW89" i="10"/>
  <c r="P143" i="10"/>
  <c r="P90" i="10"/>
  <c r="AB143" i="10"/>
  <c r="AB90" i="10"/>
  <c r="AR143" i="10"/>
  <c r="AR90" i="10"/>
  <c r="K144" i="10"/>
  <c r="K91" i="10"/>
  <c r="W144" i="10"/>
  <c r="W91" i="10"/>
  <c r="AI144" i="10"/>
  <c r="AI91" i="10"/>
  <c r="AU144" i="10"/>
  <c r="AU91" i="10"/>
  <c r="V145" i="10"/>
  <c r="V92" i="10"/>
  <c r="AH145" i="10"/>
  <c r="AH92" i="10"/>
  <c r="AT92" i="10"/>
  <c r="AT145" i="10"/>
  <c r="M146" i="10"/>
  <c r="M93" i="10"/>
  <c r="AC146" i="10"/>
  <c r="AC93" i="10"/>
  <c r="AS146" i="10"/>
  <c r="AS93" i="10"/>
  <c r="L147" i="10"/>
  <c r="L94" i="10"/>
  <c r="X147" i="10"/>
  <c r="X94" i="10"/>
  <c r="AJ147" i="10"/>
  <c r="AJ94" i="10"/>
  <c r="AV147" i="10"/>
  <c r="AV94" i="10"/>
  <c r="S95" i="10"/>
  <c r="S148" i="10"/>
  <c r="AI148" i="10"/>
  <c r="AI95" i="10"/>
  <c r="AU148" i="10"/>
  <c r="AU95" i="10"/>
  <c r="N149" i="10"/>
  <c r="N96" i="10"/>
  <c r="Z149" i="10"/>
  <c r="Z96" i="10"/>
  <c r="AL149" i="10"/>
  <c r="AL96" i="10"/>
  <c r="E150" i="10"/>
  <c r="E97" i="10"/>
  <c r="Q150" i="10"/>
  <c r="Q97" i="10"/>
  <c r="AG150" i="10"/>
  <c r="AG97" i="10"/>
  <c r="AS150" i="10"/>
  <c r="AS97" i="10"/>
  <c r="L151" i="10"/>
  <c r="L98" i="10"/>
  <c r="X151" i="10"/>
  <c r="X98" i="10"/>
  <c r="AJ151" i="10"/>
  <c r="AJ98" i="10"/>
  <c r="AV151" i="10"/>
  <c r="AV98" i="10"/>
  <c r="K152" i="10"/>
  <c r="K99" i="10"/>
  <c r="S152" i="10"/>
  <c r="S99" i="10"/>
  <c r="W152" i="10"/>
  <c r="W99" i="10"/>
  <c r="AE152" i="10"/>
  <c r="AE99" i="10"/>
  <c r="AM152" i="10"/>
  <c r="AM99" i="10"/>
  <c r="AQ152" i="10"/>
  <c r="AQ99" i="10"/>
  <c r="AU152" i="10"/>
  <c r="AU99" i="10"/>
  <c r="F100" i="10"/>
  <c r="F153" i="10"/>
  <c r="J153" i="10"/>
  <c r="J100" i="10"/>
  <c r="R153" i="10"/>
  <c r="R100" i="10"/>
  <c r="V153" i="10"/>
  <c r="V100" i="10"/>
  <c r="Z153" i="10"/>
  <c r="Z100" i="10"/>
  <c r="AD153" i="10"/>
  <c r="AD100" i="10"/>
  <c r="AH153" i="10"/>
  <c r="AH100" i="10"/>
  <c r="AL153" i="10"/>
  <c r="AL100" i="10"/>
  <c r="AT153" i="10"/>
  <c r="AT100" i="10"/>
  <c r="E154" i="10"/>
  <c r="E101" i="10"/>
  <c r="I154" i="10"/>
  <c r="I101" i="10"/>
  <c r="M154" i="10"/>
  <c r="M101" i="10"/>
  <c r="Q154" i="10"/>
  <c r="Q101" i="10"/>
  <c r="U154" i="10"/>
  <c r="U101" i="10"/>
  <c r="Y154" i="10"/>
  <c r="Y101" i="10"/>
  <c r="AC154" i="10"/>
  <c r="AC101" i="10"/>
  <c r="AG154" i="10"/>
  <c r="AG101" i="10"/>
  <c r="AK154" i="10"/>
  <c r="AK101" i="10"/>
  <c r="AO154" i="10"/>
  <c r="AO101" i="10"/>
  <c r="AS154" i="10"/>
  <c r="AS101" i="10"/>
  <c r="AW154" i="10"/>
  <c r="AW101" i="10"/>
  <c r="H155" i="10"/>
  <c r="H102" i="10"/>
  <c r="L155" i="10"/>
  <c r="L102" i="10"/>
  <c r="P155" i="10"/>
  <c r="P102" i="10"/>
  <c r="T155" i="10"/>
  <c r="T102" i="10"/>
  <c r="X155" i="10"/>
  <c r="X102" i="10"/>
  <c r="AB155" i="10"/>
  <c r="AB102" i="10"/>
  <c r="AF155" i="10"/>
  <c r="AF102" i="10"/>
  <c r="AJ155" i="10"/>
  <c r="AJ102" i="10"/>
  <c r="AN102" i="10"/>
  <c r="AN155" i="10"/>
  <c r="AR155" i="10"/>
  <c r="AR102" i="10"/>
  <c r="AV155" i="10"/>
  <c r="AV102" i="10"/>
  <c r="G156" i="10"/>
  <c r="G103" i="10"/>
  <c r="K156" i="10"/>
  <c r="K103" i="10"/>
  <c r="O156" i="10"/>
  <c r="O103" i="10"/>
  <c r="S156" i="10"/>
  <c r="S103" i="10"/>
  <c r="W156" i="10"/>
  <c r="W103" i="10"/>
  <c r="AA156" i="10"/>
  <c r="AA103" i="10"/>
  <c r="AE156" i="10"/>
  <c r="AE103" i="10"/>
  <c r="AI156" i="10"/>
  <c r="AI103" i="10"/>
  <c r="AM156" i="10"/>
  <c r="AM103" i="10"/>
  <c r="AQ156" i="10"/>
  <c r="AQ103" i="10"/>
  <c r="AU156" i="10"/>
  <c r="AU103" i="10"/>
  <c r="O51" i="10"/>
  <c r="AU51" i="10"/>
  <c r="R60" i="10"/>
  <c r="T62" i="10"/>
  <c r="K112" i="10"/>
  <c r="K59" i="10"/>
  <c r="K51" i="10"/>
  <c r="W112" i="10"/>
  <c r="W59" i="10"/>
  <c r="AI112" i="10"/>
  <c r="AI59" i="10"/>
  <c r="AI51" i="10"/>
  <c r="AQ112" i="10"/>
  <c r="AQ59" i="10"/>
  <c r="AQ51" i="10"/>
  <c r="N113" i="10"/>
  <c r="N60" i="10"/>
  <c r="Z113" i="10"/>
  <c r="AL113" i="10"/>
  <c r="AL60" i="10"/>
  <c r="AT113" i="10"/>
  <c r="AT60" i="10"/>
  <c r="M114" i="10"/>
  <c r="M61" i="10"/>
  <c r="Y61" i="10"/>
  <c r="Y114" i="10"/>
  <c r="AK114" i="10"/>
  <c r="AK61" i="10"/>
  <c r="AW61" i="10"/>
  <c r="AW114" i="10"/>
  <c r="P115" i="10"/>
  <c r="P62" i="10"/>
  <c r="AB115" i="10"/>
  <c r="AN115" i="10"/>
  <c r="AN62" i="10"/>
  <c r="AV115" i="10"/>
  <c r="AV62" i="10"/>
  <c r="O116" i="10"/>
  <c r="O63" i="10"/>
  <c r="AA63" i="10"/>
  <c r="AA116" i="10"/>
  <c r="F117" i="10"/>
  <c r="J117" i="10"/>
  <c r="J64" i="10"/>
  <c r="V117" i="10"/>
  <c r="V64" i="10"/>
  <c r="AH117" i="10"/>
  <c r="AH64" i="10"/>
  <c r="AT117" i="10"/>
  <c r="AT64" i="10"/>
  <c r="M65" i="10"/>
  <c r="M118" i="10"/>
  <c r="Y118" i="10"/>
  <c r="Y65" i="10"/>
  <c r="AK118" i="10"/>
  <c r="AK65" i="10"/>
  <c r="AS65" i="10"/>
  <c r="AS118" i="10"/>
  <c r="L119" i="10"/>
  <c r="L66" i="10"/>
  <c r="T119" i="10"/>
  <c r="T66" i="10"/>
  <c r="AF119" i="10"/>
  <c r="AF66" i="10"/>
  <c r="AN119" i="10"/>
  <c r="AN66" i="10"/>
  <c r="AV119" i="10"/>
  <c r="AV66" i="10"/>
  <c r="K120" i="10"/>
  <c r="K67" i="10"/>
  <c r="S120" i="10"/>
  <c r="S67" i="10"/>
  <c r="AA120" i="10"/>
  <c r="AA67" i="10"/>
  <c r="AI120" i="10"/>
  <c r="AI67" i="10"/>
  <c r="AU67" i="10"/>
  <c r="AU120" i="10"/>
  <c r="J121" i="10"/>
  <c r="J68" i="10"/>
  <c r="R121" i="10"/>
  <c r="R68" i="10"/>
  <c r="Z121" i="10"/>
  <c r="Z68" i="10"/>
  <c r="AH121" i="10"/>
  <c r="AH68" i="10"/>
  <c r="AP121" i="10"/>
  <c r="AP68" i="10"/>
  <c r="E122" i="10"/>
  <c r="E69" i="10"/>
  <c r="M122" i="10"/>
  <c r="M69" i="10"/>
  <c r="U122" i="10"/>
  <c r="U69" i="10"/>
  <c r="AC122" i="10"/>
  <c r="AC69" i="10"/>
  <c r="AK122" i="10"/>
  <c r="AK69" i="10"/>
  <c r="AS122" i="10"/>
  <c r="AS69" i="10"/>
  <c r="H123" i="10"/>
  <c r="H70" i="10"/>
  <c r="T123" i="10"/>
  <c r="T70" i="10"/>
  <c r="X123" i="10"/>
  <c r="X70" i="10"/>
  <c r="AF123" i="10"/>
  <c r="AF70" i="10"/>
  <c r="AN123" i="10"/>
  <c r="AN70" i="10"/>
  <c r="AV123" i="10"/>
  <c r="AV70" i="10"/>
  <c r="K124" i="10"/>
  <c r="K71" i="10"/>
  <c r="S71" i="10"/>
  <c r="S124" i="10"/>
  <c r="AA124" i="10"/>
  <c r="AA71" i="10"/>
  <c r="AI71" i="10"/>
  <c r="AI124" i="10"/>
  <c r="AU124" i="10"/>
  <c r="AU71" i="10"/>
  <c r="N125" i="10"/>
  <c r="N72" i="10"/>
  <c r="R125" i="10"/>
  <c r="R72" i="10"/>
  <c r="AD125" i="10"/>
  <c r="AD72" i="10"/>
  <c r="AP125" i="10"/>
  <c r="AP72" i="10"/>
  <c r="I126" i="10"/>
  <c r="I73" i="10"/>
  <c r="U73" i="10"/>
  <c r="U126" i="10"/>
  <c r="AG126" i="10"/>
  <c r="AG73" i="10"/>
  <c r="AS126" i="10"/>
  <c r="AS73" i="10"/>
  <c r="L127" i="10"/>
  <c r="L74" i="10"/>
  <c r="T127" i="10"/>
  <c r="T74" i="10"/>
  <c r="AB127" i="10"/>
  <c r="AB74" i="10"/>
  <c r="AN127" i="10"/>
  <c r="AN74" i="10"/>
  <c r="G75" i="10"/>
  <c r="G128" i="10"/>
  <c r="S128" i="10"/>
  <c r="S75" i="10"/>
  <c r="AE128" i="10"/>
  <c r="AE75" i="10"/>
  <c r="AQ128" i="10"/>
  <c r="AQ75" i="10"/>
  <c r="J129" i="10"/>
  <c r="J76" i="10"/>
  <c r="Z129" i="10"/>
  <c r="Z76" i="10"/>
  <c r="AL129" i="10"/>
  <c r="AL76" i="10"/>
  <c r="E130" i="10"/>
  <c r="E77" i="10"/>
  <c r="Q130" i="10"/>
  <c r="Q77" i="10"/>
  <c r="AC130" i="10"/>
  <c r="AC77" i="10"/>
  <c r="AO77" i="10"/>
  <c r="AO130" i="10"/>
  <c r="H131" i="10"/>
  <c r="H78" i="10"/>
  <c r="T131" i="10"/>
  <c r="T78" i="10"/>
  <c r="AF131" i="10"/>
  <c r="AF78" i="10"/>
  <c r="AR131" i="10"/>
  <c r="AR78" i="10"/>
  <c r="K79" i="10"/>
  <c r="K132" i="10"/>
  <c r="S132" i="10"/>
  <c r="S79" i="10"/>
  <c r="AE132" i="10"/>
  <c r="AE79" i="10"/>
  <c r="AQ79" i="10"/>
  <c r="AQ132" i="10"/>
  <c r="J133" i="10"/>
  <c r="J80" i="10"/>
  <c r="V133" i="10"/>
  <c r="V80" i="10"/>
  <c r="AH133" i="10"/>
  <c r="AH80" i="10"/>
  <c r="AT133" i="10"/>
  <c r="AT80" i="10"/>
  <c r="M81" i="10"/>
  <c r="M134" i="10"/>
  <c r="Y134" i="10"/>
  <c r="Y81" i="10"/>
  <c r="AK134" i="10"/>
  <c r="AK81" i="10"/>
  <c r="AW134" i="10"/>
  <c r="AW81" i="10"/>
  <c r="P135" i="10"/>
  <c r="P82" i="10"/>
  <c r="AF135" i="10"/>
  <c r="AF82" i="10"/>
  <c r="AR135" i="10"/>
  <c r="AR82" i="10"/>
  <c r="K136" i="10"/>
  <c r="K83" i="10"/>
  <c r="W136" i="10"/>
  <c r="W83" i="10"/>
  <c r="AI136" i="10"/>
  <c r="AI83" i="10"/>
  <c r="AU136" i="10"/>
  <c r="AU83" i="10"/>
  <c r="N137" i="10"/>
  <c r="N84" i="10"/>
  <c r="Z137" i="10"/>
  <c r="Z84" i="10"/>
  <c r="AL137" i="10"/>
  <c r="AL84" i="10"/>
  <c r="E138" i="10"/>
  <c r="E85" i="10"/>
  <c r="Q138" i="10"/>
  <c r="Q85" i="10"/>
  <c r="AC138" i="10"/>
  <c r="AC85" i="10"/>
  <c r="AO138" i="10"/>
  <c r="AO85" i="10"/>
  <c r="AW138" i="10"/>
  <c r="AW85" i="10"/>
  <c r="P139" i="10"/>
  <c r="P86" i="10"/>
  <c r="AB139" i="10"/>
  <c r="AB86" i="10"/>
  <c r="AN139" i="10"/>
  <c r="AN86" i="10"/>
  <c r="G140" i="10"/>
  <c r="G87" i="10"/>
  <c r="S140" i="10"/>
  <c r="S87" i="10"/>
  <c r="AE140" i="10"/>
  <c r="AE87" i="10"/>
  <c r="AQ140" i="10"/>
  <c r="AQ87" i="10"/>
  <c r="J141" i="10"/>
  <c r="J88" i="10"/>
  <c r="V141" i="10"/>
  <c r="V88" i="10"/>
  <c r="AH141" i="10"/>
  <c r="AH88" i="10"/>
  <c r="AT141" i="10"/>
  <c r="AT88" i="10"/>
  <c r="M142" i="10"/>
  <c r="M89" i="10"/>
  <c r="Y142" i="10"/>
  <c r="Y89" i="10"/>
  <c r="AK89" i="10"/>
  <c r="AK142" i="10"/>
  <c r="AS142" i="10"/>
  <c r="AS89" i="10"/>
  <c r="L90" i="10"/>
  <c r="L143" i="10"/>
  <c r="X143" i="10"/>
  <c r="X90" i="10"/>
  <c r="AN143" i="10"/>
  <c r="AN90" i="10"/>
  <c r="G144" i="10"/>
  <c r="G91" i="10"/>
  <c r="O144" i="10"/>
  <c r="O91" i="10"/>
  <c r="AA144" i="10"/>
  <c r="AA91" i="10"/>
  <c r="AM144" i="10"/>
  <c r="AM91" i="10"/>
  <c r="J145" i="10"/>
  <c r="J92" i="10"/>
  <c r="R145" i="10"/>
  <c r="R92" i="10"/>
  <c r="AD145" i="10"/>
  <c r="AD92" i="10"/>
  <c r="AP145" i="10"/>
  <c r="AP92" i="10"/>
  <c r="I146" i="10"/>
  <c r="I93" i="10"/>
  <c r="U146" i="10"/>
  <c r="U93" i="10"/>
  <c r="AG146" i="10"/>
  <c r="AG93" i="10"/>
  <c r="AO146" i="10"/>
  <c r="AO93" i="10"/>
  <c r="H147" i="10"/>
  <c r="H94" i="10"/>
  <c r="T147" i="10"/>
  <c r="T94" i="10"/>
  <c r="AF147" i="10"/>
  <c r="AF94" i="10"/>
  <c r="AN147" i="10"/>
  <c r="AN94" i="10"/>
  <c r="G148" i="10"/>
  <c r="G95" i="10"/>
  <c r="O148" i="10"/>
  <c r="O95" i="10"/>
  <c r="AA148" i="10"/>
  <c r="AA95" i="10"/>
  <c r="AQ148" i="10"/>
  <c r="AQ95" i="10"/>
  <c r="J149" i="10"/>
  <c r="J96" i="10"/>
  <c r="V149" i="10"/>
  <c r="V96" i="10"/>
  <c r="AH149" i="10"/>
  <c r="AH96" i="10"/>
  <c r="AT149" i="10"/>
  <c r="AT96" i="10"/>
  <c r="M150" i="10"/>
  <c r="M97" i="10"/>
  <c r="Y150" i="10"/>
  <c r="Y97" i="10"/>
  <c r="AK150" i="10"/>
  <c r="AK97" i="10"/>
  <c r="H151" i="10"/>
  <c r="H98" i="10"/>
  <c r="T151" i="10"/>
  <c r="T98" i="10"/>
  <c r="AF151" i="10"/>
  <c r="AF98" i="10"/>
  <c r="AR151" i="10"/>
  <c r="AR98" i="10"/>
  <c r="G152" i="10"/>
  <c r="G99" i="10"/>
  <c r="O152" i="10"/>
  <c r="O99" i="10"/>
  <c r="AA152" i="10"/>
  <c r="AA99" i="10"/>
  <c r="AI152" i="10"/>
  <c r="AI99" i="10"/>
  <c r="AP153" i="10"/>
  <c r="AP100" i="10"/>
  <c r="W51" i="10"/>
  <c r="Z60" i="10"/>
  <c r="AB62" i="10"/>
  <c r="H112" i="10"/>
  <c r="H51" i="10"/>
  <c r="L112" i="10"/>
  <c r="L51" i="10"/>
  <c r="P112" i="10"/>
  <c r="P51" i="10"/>
  <c r="T112" i="10"/>
  <c r="T51" i="10"/>
  <c r="X112" i="10"/>
  <c r="X51" i="10"/>
  <c r="AB112" i="10"/>
  <c r="AB51" i="10"/>
  <c r="AF112" i="10"/>
  <c r="AF51" i="10"/>
  <c r="AJ112" i="10"/>
  <c r="AJ51" i="10"/>
  <c r="AN112" i="10"/>
  <c r="AN51" i="10"/>
  <c r="AR112" i="10"/>
  <c r="AR51" i="10"/>
  <c r="AV112" i="10"/>
  <c r="AV51" i="10"/>
  <c r="G60" i="10"/>
  <c r="K113" i="10"/>
  <c r="K60" i="10"/>
  <c r="O60" i="10"/>
  <c r="O113" i="10"/>
  <c r="S113" i="10"/>
  <c r="S60" i="10"/>
  <c r="W60" i="10"/>
  <c r="AA113" i="10"/>
  <c r="AA60" i="10"/>
  <c r="AE60" i="10"/>
  <c r="AE113" i="10"/>
  <c r="AI113" i="10"/>
  <c r="AI60" i="10"/>
  <c r="AM113" i="10"/>
  <c r="AM60" i="10"/>
  <c r="AQ113" i="10"/>
  <c r="AQ60" i="10"/>
  <c r="AU113" i="10"/>
  <c r="AU60" i="10"/>
  <c r="F114" i="10"/>
  <c r="J114" i="10"/>
  <c r="N114" i="10"/>
  <c r="R114" i="10"/>
  <c r="V114" i="10"/>
  <c r="Z114" i="10"/>
  <c r="AD114" i="10"/>
  <c r="AH114" i="10"/>
  <c r="AL114" i="10"/>
  <c r="AP114" i="10"/>
  <c r="AT114" i="10"/>
  <c r="E115" i="10"/>
  <c r="E62" i="10"/>
  <c r="I115" i="10"/>
  <c r="I62" i="10"/>
  <c r="M115" i="10"/>
  <c r="M62" i="10"/>
  <c r="Q115" i="10"/>
  <c r="Q62" i="10"/>
  <c r="U115" i="10"/>
  <c r="U62" i="10"/>
  <c r="Y115" i="10"/>
  <c r="Y62" i="10"/>
  <c r="AC115" i="10"/>
  <c r="AC62" i="10"/>
  <c r="AG115" i="10"/>
  <c r="AG62" i="10"/>
  <c r="AK115" i="10"/>
  <c r="AK62" i="10"/>
  <c r="AO115" i="10"/>
  <c r="AO62" i="10"/>
  <c r="AS115" i="10"/>
  <c r="AS62" i="10"/>
  <c r="AW115" i="10"/>
  <c r="AW62" i="10"/>
  <c r="H116" i="10"/>
  <c r="L116" i="10"/>
  <c r="P116" i="10"/>
  <c r="T116" i="10"/>
  <c r="X116" i="10"/>
  <c r="AB116" i="10"/>
  <c r="AF116" i="10"/>
  <c r="AJ116" i="10"/>
  <c r="AN116" i="10"/>
  <c r="AR116" i="10"/>
  <c r="AV116" i="10"/>
  <c r="G117" i="10"/>
  <c r="G64" i="10"/>
  <c r="K117" i="10"/>
  <c r="O117" i="10"/>
  <c r="S117" i="10"/>
  <c r="S64" i="10"/>
  <c r="W117" i="10"/>
  <c r="W64" i="10"/>
  <c r="AA117" i="10"/>
  <c r="AE117" i="10"/>
  <c r="AE64" i="10"/>
  <c r="AI117" i="10"/>
  <c r="AI64" i="10"/>
  <c r="AM117" i="10"/>
  <c r="AM64" i="10"/>
  <c r="AQ117" i="10"/>
  <c r="AQ64" i="10"/>
  <c r="AU117" i="10"/>
  <c r="AU64" i="10"/>
  <c r="F118" i="10"/>
  <c r="F65" i="10"/>
  <c r="J118" i="10"/>
  <c r="J65" i="10"/>
  <c r="N65" i="10"/>
  <c r="N118" i="10"/>
  <c r="R118" i="10"/>
  <c r="R65" i="10"/>
  <c r="V118" i="10"/>
  <c r="Z118" i="10"/>
  <c r="Z65" i="10"/>
  <c r="AD65" i="10"/>
  <c r="AD118" i="10"/>
  <c r="AH118" i="10"/>
  <c r="AH65" i="10"/>
  <c r="AL118" i="10"/>
  <c r="AL65" i="10"/>
  <c r="AP118" i="10"/>
  <c r="AP65" i="10"/>
  <c r="AT65" i="10"/>
  <c r="AT118" i="10"/>
  <c r="E119" i="10"/>
  <c r="E66" i="10"/>
  <c r="I119" i="10"/>
  <c r="I66" i="10"/>
  <c r="M119" i="10"/>
  <c r="M66" i="10"/>
  <c r="Q119" i="10"/>
  <c r="Q66" i="10"/>
  <c r="U119" i="10"/>
  <c r="U66" i="10"/>
  <c r="Y119" i="10"/>
  <c r="Y66" i="10"/>
  <c r="AC119" i="10"/>
  <c r="AG119" i="10"/>
  <c r="AG66" i="10"/>
  <c r="AK119" i="10"/>
  <c r="AK66" i="10"/>
  <c r="AO119" i="10"/>
  <c r="AO66" i="10"/>
  <c r="AS119" i="10"/>
  <c r="AS66" i="10"/>
  <c r="AW119" i="10"/>
  <c r="AW66" i="10"/>
  <c r="H120" i="10"/>
  <c r="H67" i="10"/>
  <c r="L120" i="10"/>
  <c r="L67" i="10"/>
  <c r="P67" i="10"/>
  <c r="P120" i="10"/>
  <c r="T120" i="10"/>
  <c r="T67" i="10"/>
  <c r="X120" i="10"/>
  <c r="AB120" i="10"/>
  <c r="AB67" i="10"/>
  <c r="AF67" i="10"/>
  <c r="AF120" i="10"/>
  <c r="AJ120" i="10"/>
  <c r="AJ67" i="10"/>
  <c r="AN120" i="10"/>
  <c r="AN67" i="10"/>
  <c r="AR120" i="10"/>
  <c r="AR67" i="10"/>
  <c r="AV67" i="10"/>
  <c r="AV120" i="10"/>
  <c r="G121" i="10"/>
  <c r="G68" i="10"/>
  <c r="K121" i="10"/>
  <c r="K68" i="10"/>
  <c r="O121" i="10"/>
  <c r="O68" i="10"/>
  <c r="S121" i="10"/>
  <c r="S68" i="10"/>
  <c r="W121" i="10"/>
  <c r="W68" i="10"/>
  <c r="AA121" i="10"/>
  <c r="AA68" i="10"/>
  <c r="AE121" i="10"/>
  <c r="AI121" i="10"/>
  <c r="AI68" i="10"/>
  <c r="AM121" i="10"/>
  <c r="AM68" i="10"/>
  <c r="AQ121" i="10"/>
  <c r="AQ68" i="10"/>
  <c r="AU121" i="10"/>
  <c r="AU68" i="10"/>
  <c r="F122" i="10"/>
  <c r="F69" i="10"/>
  <c r="J122" i="10"/>
  <c r="J69" i="10"/>
  <c r="N122" i="10"/>
  <c r="N69" i="10"/>
  <c r="R69" i="10"/>
  <c r="R122" i="10"/>
  <c r="V122" i="10"/>
  <c r="V69" i="10"/>
  <c r="Z122" i="10"/>
  <c r="AD122" i="10"/>
  <c r="AD69" i="10"/>
  <c r="AH69" i="10"/>
  <c r="AH122" i="10"/>
  <c r="AL122" i="10"/>
  <c r="AL69" i="10"/>
  <c r="AP122" i="10"/>
  <c r="AP69" i="10"/>
  <c r="AT122" i="10"/>
  <c r="AT69" i="10"/>
  <c r="E123" i="10"/>
  <c r="E70" i="10"/>
  <c r="I123" i="10"/>
  <c r="I70" i="10"/>
  <c r="M123" i="10"/>
  <c r="M70" i="10"/>
  <c r="Q123" i="10"/>
  <c r="Q70" i="10"/>
  <c r="U123" i="10"/>
  <c r="U70" i="10"/>
  <c r="Y123" i="10"/>
  <c r="Y70" i="10"/>
  <c r="AC123" i="10"/>
  <c r="AC70" i="10"/>
  <c r="AG123" i="10"/>
  <c r="AK123" i="10"/>
  <c r="AK70" i="10"/>
  <c r="AO123" i="10"/>
  <c r="AO70" i="10"/>
  <c r="AS123" i="10"/>
  <c r="AS70" i="10"/>
  <c r="AW123" i="10"/>
  <c r="AW70" i="10"/>
  <c r="H124" i="10"/>
  <c r="H71" i="10"/>
  <c r="L124" i="10"/>
  <c r="L71" i="10"/>
  <c r="P124" i="10"/>
  <c r="P71" i="10"/>
  <c r="T71" i="10"/>
  <c r="T124" i="10"/>
  <c r="X124" i="10"/>
  <c r="X71" i="10"/>
  <c r="AB124" i="10"/>
  <c r="AF124" i="10"/>
  <c r="AF71" i="10"/>
  <c r="AJ71" i="10"/>
  <c r="AJ124" i="10"/>
  <c r="AN124" i="10"/>
  <c r="AN71" i="10"/>
  <c r="AR124" i="10"/>
  <c r="AR71" i="10"/>
  <c r="AV124" i="10"/>
  <c r="AV71" i="10"/>
  <c r="G125" i="10"/>
  <c r="G72" i="10"/>
  <c r="K125" i="10"/>
  <c r="K72" i="10"/>
  <c r="O125" i="10"/>
  <c r="O72" i="10"/>
  <c r="S125" i="10"/>
  <c r="S72" i="10"/>
  <c r="W125" i="10"/>
  <c r="W72" i="10"/>
  <c r="AA125" i="10"/>
  <c r="AA72" i="10"/>
  <c r="AE125" i="10"/>
  <c r="AE72" i="10"/>
  <c r="AI125" i="10"/>
  <c r="AM125" i="10"/>
  <c r="AM72" i="10"/>
  <c r="AQ125" i="10"/>
  <c r="AQ72" i="10"/>
  <c r="AU125" i="10"/>
  <c r="AU72" i="10"/>
  <c r="F73" i="10"/>
  <c r="F126" i="10"/>
  <c r="J126" i="10"/>
  <c r="J73" i="10"/>
  <c r="N126" i="10"/>
  <c r="N73" i="10"/>
  <c r="R126" i="10"/>
  <c r="R73" i="10"/>
  <c r="V73" i="10"/>
  <c r="V126" i="10"/>
  <c r="Z126" i="10"/>
  <c r="Z73" i="10"/>
  <c r="AD126" i="10"/>
  <c r="AH126" i="10"/>
  <c r="AH73" i="10"/>
  <c r="AL73" i="10"/>
  <c r="AL126" i="10"/>
  <c r="AP126" i="10"/>
  <c r="AP73" i="10"/>
  <c r="AT126" i="10"/>
  <c r="AT73" i="10"/>
  <c r="E127" i="10"/>
  <c r="I127" i="10"/>
  <c r="I74" i="10"/>
  <c r="M127" i="10"/>
  <c r="M74" i="10"/>
  <c r="Q127" i="10"/>
  <c r="Q74" i="10"/>
  <c r="U127" i="10"/>
  <c r="U74" i="10"/>
  <c r="Y127" i="10"/>
  <c r="Y74" i="10"/>
  <c r="AC127" i="10"/>
  <c r="AC74" i="10"/>
  <c r="AG127" i="10"/>
  <c r="AG74" i="10"/>
  <c r="AK127" i="10"/>
  <c r="AO127" i="10"/>
  <c r="AO74" i="10"/>
  <c r="AS127" i="10"/>
  <c r="AS74" i="10"/>
  <c r="AW127" i="10"/>
  <c r="AW74" i="10"/>
  <c r="H75" i="10"/>
  <c r="H128" i="10"/>
  <c r="L128" i="10"/>
  <c r="L75" i="10"/>
  <c r="P128" i="10"/>
  <c r="P75" i="10"/>
  <c r="T128" i="10"/>
  <c r="T75" i="10"/>
  <c r="X75" i="10"/>
  <c r="X128" i="10"/>
  <c r="AB128" i="10"/>
  <c r="AB75" i="10"/>
  <c r="AF128" i="10"/>
  <c r="AJ128" i="10"/>
  <c r="AJ75" i="10"/>
  <c r="AN75" i="10"/>
  <c r="AN128" i="10"/>
  <c r="AR128" i="10"/>
  <c r="AR75" i="10"/>
  <c r="AV128" i="10"/>
  <c r="AV75" i="10"/>
  <c r="G129" i="10"/>
  <c r="K129" i="10"/>
  <c r="K76" i="10"/>
  <c r="O129" i="10"/>
  <c r="O76" i="10"/>
  <c r="S129" i="10"/>
  <c r="S76" i="10"/>
  <c r="W129" i="10"/>
  <c r="W76" i="10"/>
  <c r="AA129" i="10"/>
  <c r="AA76" i="10"/>
  <c r="AE129" i="10"/>
  <c r="AE76" i="10"/>
  <c r="AI129" i="10"/>
  <c r="AI76" i="10"/>
  <c r="AM129" i="10"/>
  <c r="AQ129" i="10"/>
  <c r="AQ76" i="10"/>
  <c r="AU129" i="10"/>
  <c r="AU76" i="10"/>
  <c r="F130" i="10"/>
  <c r="F77" i="10"/>
  <c r="J77" i="10"/>
  <c r="J130" i="10"/>
  <c r="N130" i="10"/>
  <c r="N77" i="10"/>
  <c r="R130" i="10"/>
  <c r="R77" i="10"/>
  <c r="V130" i="10"/>
  <c r="V77" i="10"/>
  <c r="Z77" i="10"/>
  <c r="Z130" i="10"/>
  <c r="AD130" i="10"/>
  <c r="AD77" i="10"/>
  <c r="AH130" i="10"/>
  <c r="AL130" i="10"/>
  <c r="AL77" i="10"/>
  <c r="AP77" i="10"/>
  <c r="AP130" i="10"/>
  <c r="AT130" i="10"/>
  <c r="AT77" i="10"/>
  <c r="E131" i="10"/>
  <c r="E78" i="10"/>
  <c r="I131" i="10"/>
  <c r="M131" i="10"/>
  <c r="M78" i="10"/>
  <c r="Q131" i="10"/>
  <c r="Q78" i="10"/>
  <c r="U131" i="10"/>
  <c r="U78" i="10"/>
  <c r="Y131" i="10"/>
  <c r="Y78" i="10"/>
  <c r="AC131" i="10"/>
  <c r="AC78" i="10"/>
  <c r="AG131" i="10"/>
  <c r="AG78" i="10"/>
  <c r="AK131" i="10"/>
  <c r="AK78" i="10"/>
  <c r="AO131" i="10"/>
  <c r="AS131" i="10"/>
  <c r="AS78" i="10"/>
  <c r="AW131" i="10"/>
  <c r="AW78" i="10"/>
  <c r="H132" i="10"/>
  <c r="H79" i="10"/>
  <c r="L79" i="10"/>
  <c r="L132" i="10"/>
  <c r="P132" i="10"/>
  <c r="P79" i="10"/>
  <c r="T132" i="10"/>
  <c r="T79" i="10"/>
  <c r="X132" i="10"/>
  <c r="X79" i="10"/>
  <c r="AB79" i="10"/>
  <c r="AB132" i="10"/>
  <c r="AF132" i="10"/>
  <c r="AF79" i="10"/>
  <c r="AJ132" i="10"/>
  <c r="AJ79" i="10"/>
  <c r="AN132" i="10"/>
  <c r="AR79" i="10"/>
  <c r="AR132" i="10"/>
  <c r="AV132" i="10"/>
  <c r="AV79" i="10"/>
  <c r="G133" i="10"/>
  <c r="G80" i="10"/>
  <c r="K133" i="10"/>
  <c r="K80" i="10"/>
  <c r="O133" i="10"/>
  <c r="O80" i="10"/>
  <c r="S133" i="10"/>
  <c r="S80" i="10"/>
  <c r="W133" i="10"/>
  <c r="W80" i="10"/>
  <c r="AA133" i="10"/>
  <c r="AA80" i="10"/>
  <c r="AE133" i="10"/>
  <c r="AE80" i="10"/>
  <c r="AI133" i="10"/>
  <c r="AI80" i="10"/>
  <c r="AM133" i="10"/>
  <c r="AM80" i="10"/>
  <c r="AQ133" i="10"/>
  <c r="AQ80" i="10"/>
  <c r="AU133" i="10"/>
  <c r="AU80" i="10"/>
  <c r="F134" i="10"/>
  <c r="F81" i="10"/>
  <c r="J134" i="10"/>
  <c r="N81" i="10"/>
  <c r="N134" i="10"/>
  <c r="R134" i="10"/>
  <c r="R81" i="10"/>
  <c r="V134" i="10"/>
  <c r="V81" i="10"/>
  <c r="Z134" i="10"/>
  <c r="AD81" i="10"/>
  <c r="AD134" i="10"/>
  <c r="AH134" i="10"/>
  <c r="AH81" i="10"/>
  <c r="AL134" i="10"/>
  <c r="AL81" i="10"/>
  <c r="AP134" i="10"/>
  <c r="AT81" i="10"/>
  <c r="AT134" i="10"/>
  <c r="E135" i="10"/>
  <c r="E82" i="10"/>
  <c r="I135" i="10"/>
  <c r="I82" i="10"/>
  <c r="M135" i="10"/>
  <c r="M82" i="10"/>
  <c r="Q135" i="10"/>
  <c r="Q82" i="10"/>
  <c r="U135" i="10"/>
  <c r="U82" i="10"/>
  <c r="Y135" i="10"/>
  <c r="Y82" i="10"/>
  <c r="AC135" i="10"/>
  <c r="AC82" i="10"/>
  <c r="AG135" i="10"/>
  <c r="AG82" i="10"/>
  <c r="AK135" i="10"/>
  <c r="AK82" i="10"/>
  <c r="AO135" i="10"/>
  <c r="AO82" i="10"/>
  <c r="AS135" i="10"/>
  <c r="AS82" i="10"/>
  <c r="AW135" i="10"/>
  <c r="AW82" i="10"/>
  <c r="H136" i="10"/>
  <c r="H83" i="10"/>
  <c r="L136" i="10"/>
  <c r="P136" i="10"/>
  <c r="P83" i="10"/>
  <c r="T136" i="10"/>
  <c r="T83" i="10"/>
  <c r="X136" i="10"/>
  <c r="X83" i="10"/>
  <c r="AB136" i="10"/>
  <c r="AF136" i="10"/>
  <c r="AF83" i="10"/>
  <c r="AJ136" i="10"/>
  <c r="AJ83" i="10"/>
  <c r="AN136" i="10"/>
  <c r="AN83" i="10"/>
  <c r="AR136" i="10"/>
  <c r="AV136" i="10"/>
  <c r="AV83" i="10"/>
  <c r="G137" i="10"/>
  <c r="G84" i="10"/>
  <c r="K137" i="10"/>
  <c r="K84" i="10"/>
  <c r="O137" i="10"/>
  <c r="O84" i="10"/>
  <c r="S137" i="10"/>
  <c r="S84" i="10"/>
  <c r="W137" i="10"/>
  <c r="W84" i="10"/>
  <c r="AA137" i="10"/>
  <c r="AA84" i="10"/>
  <c r="AE137" i="10"/>
  <c r="AE84" i="10"/>
  <c r="AI137" i="10"/>
  <c r="AI84" i="10"/>
  <c r="AM137" i="10"/>
  <c r="AM84" i="10"/>
  <c r="AQ137" i="10"/>
  <c r="AQ84" i="10"/>
  <c r="AU137" i="10"/>
  <c r="AU84" i="10"/>
  <c r="F138" i="10"/>
  <c r="F85" i="10"/>
  <c r="J138" i="10"/>
  <c r="J85" i="10"/>
  <c r="N138" i="10"/>
  <c r="R138" i="10"/>
  <c r="R85" i="10"/>
  <c r="V138" i="10"/>
  <c r="V85" i="10"/>
  <c r="Z138" i="10"/>
  <c r="Z85" i="10"/>
  <c r="AD138" i="10"/>
  <c r="AH138" i="10"/>
  <c r="AH85" i="10"/>
  <c r="AL138" i="10"/>
  <c r="AL85" i="10"/>
  <c r="AP138" i="10"/>
  <c r="AP85" i="10"/>
  <c r="AT138" i="10"/>
  <c r="E139" i="10"/>
  <c r="E86" i="10"/>
  <c r="I139" i="10"/>
  <c r="I86" i="10"/>
  <c r="M139" i="10"/>
  <c r="M86" i="10"/>
  <c r="Q139" i="10"/>
  <c r="Q86" i="10"/>
  <c r="U139" i="10"/>
  <c r="U86" i="10"/>
  <c r="Y139" i="10"/>
  <c r="Y86" i="10"/>
  <c r="AC139" i="10"/>
  <c r="AC86" i="10"/>
  <c r="AG139" i="10"/>
  <c r="AG86" i="10"/>
  <c r="AK139" i="10"/>
  <c r="AK86" i="10"/>
  <c r="AO139" i="10"/>
  <c r="AO86" i="10"/>
  <c r="AS139" i="10"/>
  <c r="AS86" i="10"/>
  <c r="AW139" i="10"/>
  <c r="AW86" i="10"/>
  <c r="H140" i="10"/>
  <c r="H87" i="10"/>
  <c r="L140" i="10"/>
  <c r="L87" i="10"/>
  <c r="P140" i="10"/>
  <c r="T140" i="10"/>
  <c r="T87" i="10"/>
  <c r="X140" i="10"/>
  <c r="X87" i="10"/>
  <c r="AB140" i="10"/>
  <c r="AB87" i="10"/>
  <c r="AF140" i="10"/>
  <c r="AJ140" i="10"/>
  <c r="AJ87" i="10"/>
  <c r="AN140" i="10"/>
  <c r="AN87" i="10"/>
  <c r="AR140" i="10"/>
  <c r="AR87" i="10"/>
  <c r="AV140" i="10"/>
  <c r="G141" i="10"/>
  <c r="G88" i="10"/>
  <c r="K141" i="10"/>
  <c r="K88" i="10"/>
  <c r="O141" i="10"/>
  <c r="O88" i="10"/>
  <c r="S141" i="10"/>
  <c r="S88" i="10"/>
  <c r="W141" i="10"/>
  <c r="W88" i="10"/>
  <c r="AA141" i="10"/>
  <c r="AA88" i="10"/>
  <c r="AE141" i="10"/>
  <c r="AE88" i="10"/>
  <c r="AI141" i="10"/>
  <c r="AI88" i="10"/>
  <c r="AM141" i="10"/>
  <c r="AM88" i="10"/>
  <c r="AQ88" i="10"/>
  <c r="AQ141" i="10"/>
  <c r="AU141" i="10"/>
  <c r="AU88" i="10"/>
  <c r="F142" i="10"/>
  <c r="F89" i="10"/>
  <c r="J142" i="10"/>
  <c r="J89" i="10"/>
  <c r="N142" i="10"/>
  <c r="N89" i="10"/>
  <c r="R142" i="10"/>
  <c r="V142" i="10"/>
  <c r="V89" i="10"/>
  <c r="Z142" i="10"/>
  <c r="Z89" i="10"/>
  <c r="AD142" i="10"/>
  <c r="AD89" i="10"/>
  <c r="AH142" i="10"/>
  <c r="AL142" i="10"/>
  <c r="AL89" i="10"/>
  <c r="AP142" i="10"/>
  <c r="AP89" i="10"/>
  <c r="AT142" i="10"/>
  <c r="AT89" i="10"/>
  <c r="E143" i="10"/>
  <c r="E90" i="10"/>
  <c r="I143" i="10"/>
  <c r="I90" i="10"/>
  <c r="M90" i="10"/>
  <c r="M143" i="10"/>
  <c r="Q143" i="10"/>
  <c r="Q90" i="10"/>
  <c r="U143" i="10"/>
  <c r="U90" i="10"/>
  <c r="Y143" i="10"/>
  <c r="Y90" i="10"/>
  <c r="AC143" i="10"/>
  <c r="AC90" i="10"/>
  <c r="AG90" i="10"/>
  <c r="AG143" i="10"/>
  <c r="AK143" i="10"/>
  <c r="AK90" i="10"/>
  <c r="AO143" i="10"/>
  <c r="AO90" i="10"/>
  <c r="AS143" i="10"/>
  <c r="AS90" i="10"/>
  <c r="AW143" i="10"/>
  <c r="AW90" i="10"/>
  <c r="H144" i="10"/>
  <c r="H91" i="10"/>
  <c r="L144" i="10"/>
  <c r="L91" i="10"/>
  <c r="P144" i="10"/>
  <c r="P91" i="10"/>
  <c r="T144" i="10"/>
  <c r="X144" i="10"/>
  <c r="X91" i="10"/>
  <c r="AB144" i="10"/>
  <c r="AB91" i="10"/>
  <c r="AF144" i="10"/>
  <c r="AF91" i="10"/>
  <c r="AJ144" i="10"/>
  <c r="AN144" i="10"/>
  <c r="AN91" i="10"/>
  <c r="AR144" i="10"/>
  <c r="AR91" i="10"/>
  <c r="AV144" i="10"/>
  <c r="AV91" i="10"/>
  <c r="G145" i="10"/>
  <c r="G92" i="10"/>
  <c r="K145" i="10"/>
  <c r="K92" i="10"/>
  <c r="O145" i="10"/>
  <c r="O92" i="10"/>
  <c r="S145" i="10"/>
  <c r="S92" i="10"/>
  <c r="W145" i="10"/>
  <c r="W92" i="10"/>
  <c r="AA145" i="10"/>
  <c r="AA92" i="10"/>
  <c r="AE145" i="10"/>
  <c r="AE92" i="10"/>
  <c r="AI92" i="10"/>
  <c r="AI145" i="10"/>
  <c r="AM145" i="10"/>
  <c r="AM92" i="10"/>
  <c r="AQ145" i="10"/>
  <c r="AQ92" i="10"/>
  <c r="AU92" i="10"/>
  <c r="AU145" i="10"/>
  <c r="F146" i="10"/>
  <c r="J146" i="10"/>
  <c r="J93" i="10"/>
  <c r="N146" i="10"/>
  <c r="N93" i="10"/>
  <c r="R146" i="10"/>
  <c r="R93" i="10"/>
  <c r="V146" i="10"/>
  <c r="Z146" i="10"/>
  <c r="Z93" i="10"/>
  <c r="AD146" i="10"/>
  <c r="AD93" i="10"/>
  <c r="AH146" i="10"/>
  <c r="AH93" i="10"/>
  <c r="AL146" i="10"/>
  <c r="AP146" i="10"/>
  <c r="AP93" i="10"/>
  <c r="AT146" i="10"/>
  <c r="AT93" i="10"/>
  <c r="E94" i="10"/>
  <c r="E147" i="10"/>
  <c r="I147" i="10"/>
  <c r="I94" i="10"/>
  <c r="M147" i="10"/>
  <c r="M94" i="10"/>
  <c r="Q94" i="10"/>
  <c r="Q147" i="10"/>
  <c r="U147" i="10"/>
  <c r="U94" i="10"/>
  <c r="Y147" i="10"/>
  <c r="Y94" i="10"/>
  <c r="AC147" i="10"/>
  <c r="AC94" i="10"/>
  <c r="AG147" i="10"/>
  <c r="AG94" i="10"/>
  <c r="AK94" i="10"/>
  <c r="AK147" i="10"/>
  <c r="AO147" i="10"/>
  <c r="AO94" i="10"/>
  <c r="AS147" i="10"/>
  <c r="AS94" i="10"/>
  <c r="AW94" i="10"/>
  <c r="AW147" i="10"/>
  <c r="H148" i="10"/>
  <c r="L148" i="10"/>
  <c r="L95" i="10"/>
  <c r="P148" i="10"/>
  <c r="P95" i="10"/>
  <c r="T148" i="10"/>
  <c r="T95" i="10"/>
  <c r="X148" i="10"/>
  <c r="AB148" i="10"/>
  <c r="AB95" i="10"/>
  <c r="AF148" i="10"/>
  <c r="AF95" i="10"/>
  <c r="AJ148" i="10"/>
  <c r="AJ95" i="10"/>
  <c r="AN148" i="10"/>
  <c r="AR148" i="10"/>
  <c r="AR95" i="10"/>
  <c r="AV148" i="10"/>
  <c r="AV95" i="10"/>
  <c r="G149" i="10"/>
  <c r="G96" i="10"/>
  <c r="K149" i="10"/>
  <c r="K96" i="10"/>
  <c r="O149" i="10"/>
  <c r="O96" i="10"/>
  <c r="S96" i="10"/>
  <c r="S149" i="10"/>
  <c r="W149" i="10"/>
  <c r="W96" i="10"/>
  <c r="AA149" i="10"/>
  <c r="AA96" i="10"/>
  <c r="AE149" i="10"/>
  <c r="AE96" i="10"/>
  <c r="AI96" i="10"/>
  <c r="AM149" i="10"/>
  <c r="AM96" i="10"/>
  <c r="AQ149" i="10"/>
  <c r="AQ96" i="10"/>
  <c r="AU149" i="10"/>
  <c r="AU96" i="10"/>
  <c r="F150" i="10"/>
  <c r="F97" i="10"/>
  <c r="J150" i="10"/>
  <c r="N150" i="10"/>
  <c r="N97" i="10"/>
  <c r="R150" i="10"/>
  <c r="R97" i="10"/>
  <c r="V150" i="10"/>
  <c r="V97" i="10"/>
  <c r="Z150" i="10"/>
  <c r="AD150" i="10"/>
  <c r="AD97" i="10"/>
  <c r="AH150" i="10"/>
  <c r="AH97" i="10"/>
  <c r="AL150" i="10"/>
  <c r="AL97" i="10"/>
  <c r="AP150" i="10"/>
  <c r="AT150" i="10"/>
  <c r="AT97" i="10"/>
  <c r="E98" i="10"/>
  <c r="E151" i="10"/>
  <c r="I151" i="10"/>
  <c r="I98" i="10"/>
  <c r="M151" i="10"/>
  <c r="M98" i="10"/>
  <c r="Q151" i="10"/>
  <c r="Q98" i="10"/>
  <c r="U98" i="10"/>
  <c r="U151" i="10"/>
  <c r="Y151" i="10"/>
  <c r="Y98" i="10"/>
  <c r="AC151" i="10"/>
  <c r="AC98" i="10"/>
  <c r="AG151" i="10"/>
  <c r="AG98" i="10"/>
  <c r="AK98" i="10"/>
  <c r="AK151" i="10"/>
  <c r="AO151" i="10"/>
  <c r="AO98" i="10"/>
  <c r="AS151" i="10"/>
  <c r="AS98" i="10"/>
  <c r="AW151" i="10"/>
  <c r="AW98" i="10"/>
  <c r="H152" i="10"/>
  <c r="H99" i="10"/>
  <c r="L152" i="10"/>
  <c r="P152" i="10"/>
  <c r="P99" i="10"/>
  <c r="T152" i="10"/>
  <c r="T99" i="10"/>
  <c r="X152" i="10"/>
  <c r="X99" i="10"/>
  <c r="AB152" i="10"/>
  <c r="AF152" i="10"/>
  <c r="AF99" i="10"/>
  <c r="AJ152" i="10"/>
  <c r="AJ99" i="10"/>
  <c r="AN152" i="10"/>
  <c r="AN99" i="10"/>
  <c r="AR152" i="10"/>
  <c r="AV152" i="10"/>
  <c r="AV99" i="10"/>
  <c r="G153" i="10"/>
  <c r="G100" i="10"/>
  <c r="K153" i="10"/>
  <c r="K100" i="10"/>
  <c r="O153" i="10"/>
  <c r="O100" i="10"/>
  <c r="S153" i="10"/>
  <c r="S100" i="10"/>
  <c r="W153" i="10"/>
  <c r="W100" i="10"/>
  <c r="AA153" i="10"/>
  <c r="AA100" i="10"/>
  <c r="AE153" i="10"/>
  <c r="AE100" i="10"/>
  <c r="AI153" i="10"/>
  <c r="AI100" i="10"/>
  <c r="AM153" i="10"/>
  <c r="AM100" i="10"/>
  <c r="AQ153" i="10"/>
  <c r="AQ100" i="10"/>
  <c r="AU153" i="10"/>
  <c r="AU100" i="10"/>
  <c r="F154" i="10"/>
  <c r="F101" i="10"/>
  <c r="J154" i="10"/>
  <c r="J101" i="10"/>
  <c r="N154" i="10"/>
  <c r="R154" i="10"/>
  <c r="R101" i="10"/>
  <c r="V154" i="10"/>
  <c r="V101" i="10"/>
  <c r="Z154" i="10"/>
  <c r="Z101" i="10"/>
  <c r="AD154" i="10"/>
  <c r="AH154" i="10"/>
  <c r="AH101" i="10"/>
  <c r="AL154" i="10"/>
  <c r="AL101" i="10"/>
  <c r="AP154" i="10"/>
  <c r="AP101" i="10"/>
  <c r="AT154" i="10"/>
  <c r="E155" i="10"/>
  <c r="E102" i="10"/>
  <c r="I155" i="10"/>
  <c r="I102" i="10"/>
  <c r="M155" i="10"/>
  <c r="M102" i="10"/>
  <c r="Q155" i="10"/>
  <c r="Q102" i="10"/>
  <c r="U155" i="10"/>
  <c r="U102" i="10"/>
  <c r="Y155" i="10"/>
  <c r="Y102" i="10"/>
  <c r="AC155" i="10"/>
  <c r="AC102" i="10"/>
  <c r="AG155" i="10"/>
  <c r="AG102" i="10"/>
  <c r="AK155" i="10"/>
  <c r="AK102" i="10"/>
  <c r="AO155" i="10"/>
  <c r="AO102" i="10"/>
  <c r="AS155" i="10"/>
  <c r="AS102" i="10"/>
  <c r="AW155" i="10"/>
  <c r="AW102" i="10"/>
  <c r="H156" i="10"/>
  <c r="H103" i="10"/>
  <c r="L156" i="10"/>
  <c r="L103" i="10"/>
  <c r="P156" i="10"/>
  <c r="T156" i="10"/>
  <c r="T103" i="10"/>
  <c r="X156" i="10"/>
  <c r="X103" i="10"/>
  <c r="AB156" i="10"/>
  <c r="AB103" i="10"/>
  <c r="AF156" i="10"/>
  <c r="AJ156" i="10"/>
  <c r="AJ103" i="10"/>
  <c r="AN156" i="10"/>
  <c r="AN103" i="10"/>
  <c r="AR156" i="10"/>
  <c r="AR103" i="10"/>
  <c r="AV156" i="10"/>
  <c r="L59" i="10"/>
  <c r="T59" i="10"/>
  <c r="AB59" i="10"/>
  <c r="AJ59" i="10"/>
  <c r="AR59" i="10"/>
  <c r="F61" i="10"/>
  <c r="N61" i="10"/>
  <c r="V61" i="10"/>
  <c r="AD61" i="10"/>
  <c r="AL61" i="10"/>
  <c r="AT61" i="10"/>
  <c r="H63" i="10"/>
  <c r="P63" i="10"/>
  <c r="X63" i="10"/>
  <c r="AF63" i="10"/>
  <c r="AN63" i="10"/>
  <c r="AV63" i="10"/>
  <c r="AG70" i="10"/>
  <c r="AB71" i="10"/>
  <c r="G76" i="10"/>
  <c r="AO78" i="10"/>
  <c r="AN79" i="10"/>
  <c r="J81" i="10"/>
  <c r="AR83" i="10"/>
  <c r="N85" i="10"/>
  <c r="AV87" i="10"/>
  <c r="R89" i="10"/>
  <c r="V93" i="10"/>
  <c r="Z97" i="10"/>
  <c r="AD101" i="10"/>
  <c r="G113" i="10"/>
  <c r="E51" i="10"/>
  <c r="E112" i="10"/>
  <c r="M51" i="10"/>
  <c r="M112" i="10"/>
  <c r="U51" i="10"/>
  <c r="U112" i="10"/>
  <c r="AC51" i="10"/>
  <c r="AC112" i="10"/>
  <c r="AK51" i="10"/>
  <c r="AK112" i="10"/>
  <c r="AS51" i="10"/>
  <c r="AS112" i="10"/>
  <c r="H113" i="10"/>
  <c r="H60" i="10"/>
  <c r="P113" i="10"/>
  <c r="P60" i="10"/>
  <c r="X113" i="10"/>
  <c r="X60" i="10"/>
  <c r="AF113" i="10"/>
  <c r="AF60" i="10"/>
  <c r="AN60" i="10"/>
  <c r="AN113" i="10"/>
  <c r="AV60" i="10"/>
  <c r="AV113" i="10"/>
  <c r="G114" i="10"/>
  <c r="S114" i="10"/>
  <c r="AA114" i="10"/>
  <c r="AE114" i="10"/>
  <c r="AI114" i="10"/>
  <c r="AM114" i="10"/>
  <c r="AQ114" i="10"/>
  <c r="AU114" i="10"/>
  <c r="F115" i="10"/>
  <c r="F62" i="10"/>
  <c r="J62" i="10"/>
  <c r="J115" i="10"/>
  <c r="N115" i="10"/>
  <c r="N62" i="10"/>
  <c r="R62" i="10"/>
  <c r="R115" i="10"/>
  <c r="V115" i="10"/>
  <c r="V62" i="10"/>
  <c r="Z62" i="10"/>
  <c r="AD115" i="10"/>
  <c r="AD62" i="10"/>
  <c r="AH62" i="10"/>
  <c r="AH115" i="10"/>
  <c r="AP62" i="10"/>
  <c r="AP115" i="10"/>
  <c r="AT115" i="10"/>
  <c r="AT62" i="10"/>
  <c r="E116" i="10"/>
  <c r="I116" i="10"/>
  <c r="M116" i="10"/>
  <c r="Q116" i="10"/>
  <c r="U116" i="10"/>
  <c r="Y116" i="10"/>
  <c r="AC116" i="10"/>
  <c r="AG116" i="10"/>
  <c r="AK116" i="10"/>
  <c r="AO116" i="10"/>
  <c r="AS116" i="10"/>
  <c r="AW116" i="10"/>
  <c r="H117" i="10"/>
  <c r="H64" i="10"/>
  <c r="L64" i="10"/>
  <c r="L117" i="10"/>
  <c r="P117" i="10"/>
  <c r="T117" i="10"/>
  <c r="X117" i="10"/>
  <c r="X64" i="10"/>
  <c r="AB64" i="10"/>
  <c r="AB117" i="10"/>
  <c r="AF117" i="10"/>
  <c r="AF64" i="10"/>
  <c r="AJ117" i="10"/>
  <c r="AJ64" i="10"/>
  <c r="AN117" i="10"/>
  <c r="AN64" i="10"/>
  <c r="AR64" i="10"/>
  <c r="AR117" i="10"/>
  <c r="AV117" i="10"/>
  <c r="G118" i="10"/>
  <c r="G65" i="10"/>
  <c r="K118" i="10"/>
  <c r="K65" i="10"/>
  <c r="O118" i="10"/>
  <c r="O65" i="10"/>
  <c r="S118" i="10"/>
  <c r="S65" i="10"/>
  <c r="W118" i="10"/>
  <c r="W65" i="10"/>
  <c r="AA118" i="10"/>
  <c r="AA65" i="10"/>
  <c r="AE118" i="10"/>
  <c r="AE65" i="10"/>
  <c r="AI118" i="10"/>
  <c r="AI65" i="10"/>
  <c r="AM118" i="10"/>
  <c r="AM65" i="10"/>
  <c r="AQ118" i="10"/>
  <c r="AQ65" i="10"/>
  <c r="AU118" i="10"/>
  <c r="AU65" i="10"/>
  <c r="F119" i="10"/>
  <c r="F66" i="10"/>
  <c r="J119" i="10"/>
  <c r="J66" i="10"/>
  <c r="N66" i="10"/>
  <c r="N119" i="10"/>
  <c r="R119" i="10"/>
  <c r="V119" i="10"/>
  <c r="V66" i="10"/>
  <c r="Z119" i="10"/>
  <c r="Z66" i="10"/>
  <c r="AD66" i="10"/>
  <c r="AH119" i="10"/>
  <c r="AH66" i="10"/>
  <c r="AL119" i="10"/>
  <c r="AL66" i="10"/>
  <c r="AP119" i="10"/>
  <c r="AP66" i="10"/>
  <c r="AT66" i="10"/>
  <c r="AT119" i="10"/>
  <c r="E120" i="10"/>
  <c r="E67" i="10"/>
  <c r="I120" i="10"/>
  <c r="I67" i="10"/>
  <c r="M120" i="10"/>
  <c r="M67" i="10"/>
  <c r="Q120" i="10"/>
  <c r="Q67" i="10"/>
  <c r="U120" i="10"/>
  <c r="U67" i="10"/>
  <c r="Y120" i="10"/>
  <c r="Y67" i="10"/>
  <c r="AC120" i="10"/>
  <c r="AC67" i="10"/>
  <c r="AG120" i="10"/>
  <c r="AG67" i="10"/>
  <c r="AK120" i="10"/>
  <c r="AK67" i="10"/>
  <c r="AO120" i="10"/>
  <c r="AO67" i="10"/>
  <c r="AS120" i="10"/>
  <c r="AS67" i="10"/>
  <c r="AW120" i="10"/>
  <c r="AW67" i="10"/>
  <c r="H121" i="10"/>
  <c r="H68" i="10"/>
  <c r="L121" i="10"/>
  <c r="L68" i="10"/>
  <c r="P68" i="10"/>
  <c r="P121" i="10"/>
  <c r="T121" i="10"/>
  <c r="X121" i="10"/>
  <c r="X68" i="10"/>
  <c r="AB121" i="10"/>
  <c r="AB68" i="10"/>
  <c r="AF68" i="10"/>
  <c r="AF121" i="10"/>
  <c r="AJ121" i="10"/>
  <c r="AJ68" i="10"/>
  <c r="AN121" i="10"/>
  <c r="AN68" i="10"/>
  <c r="AR121" i="10"/>
  <c r="AR68" i="10"/>
  <c r="AV68" i="10"/>
  <c r="AV121" i="10"/>
  <c r="G122" i="10"/>
  <c r="G69" i="10"/>
  <c r="K122" i="10"/>
  <c r="K69" i="10"/>
  <c r="O122" i="10"/>
  <c r="O69" i="10"/>
  <c r="S122" i="10"/>
  <c r="S69" i="10"/>
  <c r="W122" i="10"/>
  <c r="W69" i="10"/>
  <c r="AA122" i="10"/>
  <c r="AA69" i="10"/>
  <c r="AE122" i="10"/>
  <c r="AE69" i="10"/>
  <c r="AI122" i="10"/>
  <c r="AI69" i="10"/>
  <c r="AM122" i="10"/>
  <c r="AM69" i="10"/>
  <c r="AQ122" i="10"/>
  <c r="AQ69" i="10"/>
  <c r="AU122" i="10"/>
  <c r="AU69" i="10"/>
  <c r="F123" i="10"/>
  <c r="F70" i="10"/>
  <c r="J123" i="10"/>
  <c r="J70" i="10"/>
  <c r="N123" i="10"/>
  <c r="N70" i="10"/>
  <c r="R70" i="10"/>
  <c r="R123" i="10"/>
  <c r="V123" i="10"/>
  <c r="Z123" i="10"/>
  <c r="Z70" i="10"/>
  <c r="AD123" i="10"/>
  <c r="AD70" i="10"/>
  <c r="AH70" i="10"/>
  <c r="AL123" i="10"/>
  <c r="AL70" i="10"/>
  <c r="AP123" i="10"/>
  <c r="AP70" i="10"/>
  <c r="AT123" i="10"/>
  <c r="AT70" i="10"/>
  <c r="E124" i="10"/>
  <c r="E71" i="10"/>
  <c r="I124" i="10"/>
  <c r="I71" i="10"/>
  <c r="M124" i="10"/>
  <c r="M71" i="10"/>
  <c r="Q124" i="10"/>
  <c r="Q71" i="10"/>
  <c r="U124" i="10"/>
  <c r="U71" i="10"/>
  <c r="Y124" i="10"/>
  <c r="Y71" i="10"/>
  <c r="AC124" i="10"/>
  <c r="AC71" i="10"/>
  <c r="AG124" i="10"/>
  <c r="AG71" i="10"/>
  <c r="AK124" i="10"/>
  <c r="AK71" i="10"/>
  <c r="AO124" i="10"/>
  <c r="AO71" i="10"/>
  <c r="AS124" i="10"/>
  <c r="AS71" i="10"/>
  <c r="AW124" i="10"/>
  <c r="AW71" i="10"/>
  <c r="H125" i="10"/>
  <c r="H72" i="10"/>
  <c r="L125" i="10"/>
  <c r="L72" i="10"/>
  <c r="P125" i="10"/>
  <c r="P72" i="10"/>
  <c r="T72" i="10"/>
  <c r="T125" i="10"/>
  <c r="X125" i="10"/>
  <c r="AB125" i="10"/>
  <c r="AB72" i="10"/>
  <c r="AF125" i="10"/>
  <c r="AF72" i="10"/>
  <c r="AJ72" i="10"/>
  <c r="AJ125" i="10"/>
  <c r="AN125" i="10"/>
  <c r="AN72" i="10"/>
  <c r="AR125" i="10"/>
  <c r="AR72" i="10"/>
  <c r="AV125" i="10"/>
  <c r="AV72" i="10"/>
  <c r="G126" i="10"/>
  <c r="G73" i="10"/>
  <c r="K126" i="10"/>
  <c r="K73" i="10"/>
  <c r="O126" i="10"/>
  <c r="O73" i="10"/>
  <c r="S126" i="10"/>
  <c r="S73" i="10"/>
  <c r="W126" i="10"/>
  <c r="W73" i="10"/>
  <c r="AA126" i="10"/>
  <c r="AA73" i="10"/>
  <c r="AE126" i="10"/>
  <c r="AE73" i="10"/>
  <c r="AI126" i="10"/>
  <c r="AI73" i="10"/>
  <c r="AM126" i="10"/>
  <c r="AM73" i="10"/>
  <c r="AQ126" i="10"/>
  <c r="AQ73" i="10"/>
  <c r="AU126" i="10"/>
  <c r="AU73" i="10"/>
  <c r="F74" i="10"/>
  <c r="F127" i="10"/>
  <c r="J127" i="10"/>
  <c r="J74" i="10"/>
  <c r="N127" i="10"/>
  <c r="N74" i="10"/>
  <c r="R127" i="10"/>
  <c r="R74" i="10"/>
  <c r="V74" i="10"/>
  <c r="V127" i="10"/>
  <c r="Z127" i="10"/>
  <c r="AD127" i="10"/>
  <c r="AD74" i="10"/>
  <c r="AH127" i="10"/>
  <c r="AH74" i="10"/>
  <c r="AL74" i="10"/>
  <c r="AP127" i="10"/>
  <c r="AP74" i="10"/>
  <c r="AT127" i="10"/>
  <c r="AT74" i="10"/>
  <c r="E128" i="10"/>
  <c r="E75" i="10"/>
  <c r="I128" i="10"/>
  <c r="I75" i="10"/>
  <c r="M128" i="10"/>
  <c r="M75" i="10"/>
  <c r="Q128" i="10"/>
  <c r="Q75" i="10"/>
  <c r="U128" i="10"/>
  <c r="U75" i="10"/>
  <c r="Y128" i="10"/>
  <c r="Y75" i="10"/>
  <c r="AC128" i="10"/>
  <c r="AC75" i="10"/>
  <c r="AG128" i="10"/>
  <c r="AG75" i="10"/>
  <c r="AK128" i="10"/>
  <c r="AK75" i="10"/>
  <c r="AO128" i="10"/>
  <c r="AO75" i="10"/>
  <c r="AS128" i="10"/>
  <c r="AS75" i="10"/>
  <c r="AW128" i="10"/>
  <c r="AW75" i="10"/>
  <c r="H76" i="10"/>
  <c r="L129" i="10"/>
  <c r="L76" i="10"/>
  <c r="P129" i="10"/>
  <c r="P76" i="10"/>
  <c r="T129" i="10"/>
  <c r="T76" i="10"/>
  <c r="X76" i="10"/>
  <c r="X129" i="10"/>
  <c r="AB129" i="10"/>
  <c r="AF129" i="10"/>
  <c r="AF76" i="10"/>
  <c r="AJ129" i="10"/>
  <c r="AJ76" i="10"/>
  <c r="AN76" i="10"/>
  <c r="AN129" i="10"/>
  <c r="AR129" i="10"/>
  <c r="AR76" i="10"/>
  <c r="AV129" i="10"/>
  <c r="AV76" i="10"/>
  <c r="G130" i="10"/>
  <c r="G77" i="10"/>
  <c r="K130" i="10"/>
  <c r="K77" i="10"/>
  <c r="O130" i="10"/>
  <c r="O77" i="10"/>
  <c r="S130" i="10"/>
  <c r="S77" i="10"/>
  <c r="W130" i="10"/>
  <c r="W77" i="10"/>
  <c r="AA130" i="10"/>
  <c r="AA77" i="10"/>
  <c r="AE130" i="10"/>
  <c r="AE77" i="10"/>
  <c r="AI130" i="10"/>
  <c r="AI77" i="10"/>
  <c r="AM130" i="10"/>
  <c r="AM77" i="10"/>
  <c r="AQ130" i="10"/>
  <c r="AQ77" i="10"/>
  <c r="AU130" i="10"/>
  <c r="AU77" i="10"/>
  <c r="F131" i="10"/>
  <c r="F78" i="10"/>
  <c r="J78" i="10"/>
  <c r="J131" i="10"/>
  <c r="N131" i="10"/>
  <c r="N78" i="10"/>
  <c r="R131" i="10"/>
  <c r="R78" i="10"/>
  <c r="V131" i="10"/>
  <c r="V78" i="10"/>
  <c r="Z78" i="10"/>
  <c r="Z131" i="10"/>
  <c r="AD131" i="10"/>
  <c r="AH131" i="10"/>
  <c r="AH78" i="10"/>
  <c r="AL131" i="10"/>
  <c r="AL78" i="10"/>
  <c r="AP78" i="10"/>
  <c r="AT131" i="10"/>
  <c r="AT78" i="10"/>
  <c r="E132" i="10"/>
  <c r="E79" i="10"/>
  <c r="I132" i="10"/>
  <c r="I79" i="10"/>
  <c r="M132" i="10"/>
  <c r="M79" i="10"/>
  <c r="Q132" i="10"/>
  <c r="Q79" i="10"/>
  <c r="U132" i="10"/>
  <c r="U79" i="10"/>
  <c r="Y132" i="10"/>
  <c r="Y79" i="10"/>
  <c r="AC132" i="10"/>
  <c r="AC79" i="10"/>
  <c r="AG132" i="10"/>
  <c r="AG79" i="10"/>
  <c r="AK132" i="10"/>
  <c r="AK79" i="10"/>
  <c r="AO132" i="10"/>
  <c r="AO79" i="10"/>
  <c r="AS132" i="10"/>
  <c r="AS79" i="10"/>
  <c r="AW132" i="10"/>
  <c r="AW79" i="10"/>
  <c r="H133" i="10"/>
  <c r="H80" i="10"/>
  <c r="L80" i="10"/>
  <c r="P133" i="10"/>
  <c r="P80" i="10"/>
  <c r="T133" i="10"/>
  <c r="T80" i="10"/>
  <c r="X133" i="10"/>
  <c r="X80" i="10"/>
  <c r="AB80" i="10"/>
  <c r="AB133" i="10"/>
  <c r="AF133" i="10"/>
  <c r="AF80" i="10"/>
  <c r="AJ133" i="10"/>
  <c r="AJ80" i="10"/>
  <c r="AN133" i="10"/>
  <c r="AN80" i="10"/>
  <c r="AR80" i="10"/>
  <c r="AR133" i="10"/>
  <c r="AV133" i="10"/>
  <c r="AV80" i="10"/>
  <c r="G134" i="10"/>
  <c r="G81" i="10"/>
  <c r="K134" i="10"/>
  <c r="K81" i="10"/>
  <c r="O134" i="10"/>
  <c r="O81" i="10"/>
  <c r="S134" i="10"/>
  <c r="S81" i="10"/>
  <c r="W134" i="10"/>
  <c r="W81" i="10"/>
  <c r="AA134" i="10"/>
  <c r="AA81" i="10"/>
  <c r="AE134" i="10"/>
  <c r="AE81" i="10"/>
  <c r="AI134" i="10"/>
  <c r="AI81" i="10"/>
  <c r="AM134" i="10"/>
  <c r="AM81" i="10"/>
  <c r="AQ134" i="10"/>
  <c r="AQ81" i="10"/>
  <c r="AU134" i="10"/>
  <c r="AU81" i="10"/>
  <c r="F135" i="10"/>
  <c r="F82" i="10"/>
  <c r="J135" i="10"/>
  <c r="J82" i="10"/>
  <c r="N82" i="10"/>
  <c r="N135" i="10"/>
  <c r="R135" i="10"/>
  <c r="R82" i="10"/>
  <c r="V135" i="10"/>
  <c r="V82" i="10"/>
  <c r="Z135" i="10"/>
  <c r="Z82" i="10"/>
  <c r="AD135" i="10"/>
  <c r="AD82" i="10"/>
  <c r="AH135" i="10"/>
  <c r="AH82" i="10"/>
  <c r="AL135" i="10"/>
  <c r="AL82" i="10"/>
  <c r="AP135" i="10"/>
  <c r="AP82" i="10"/>
  <c r="AT135" i="10"/>
  <c r="AT82" i="10"/>
  <c r="E136" i="10"/>
  <c r="E83" i="10"/>
  <c r="I136" i="10"/>
  <c r="I83" i="10"/>
  <c r="M136" i="10"/>
  <c r="M83" i="10"/>
  <c r="Q136" i="10"/>
  <c r="Q83" i="10"/>
  <c r="U136" i="10"/>
  <c r="U83" i="10"/>
  <c r="Y136" i="10"/>
  <c r="Y83" i="10"/>
  <c r="AC136" i="10"/>
  <c r="AC83" i="10"/>
  <c r="AG136" i="10"/>
  <c r="AG83" i="10"/>
  <c r="AK136" i="10"/>
  <c r="AK83" i="10"/>
  <c r="AO136" i="10"/>
  <c r="AO83" i="10"/>
  <c r="AS136" i="10"/>
  <c r="AS83" i="10"/>
  <c r="AW136" i="10"/>
  <c r="AW83" i="10"/>
  <c r="H137" i="10"/>
  <c r="H84" i="10"/>
  <c r="L137" i="10"/>
  <c r="L84" i="10"/>
  <c r="P137" i="10"/>
  <c r="P84" i="10"/>
  <c r="T137" i="10"/>
  <c r="T84" i="10"/>
  <c r="X137" i="10"/>
  <c r="X84" i="10"/>
  <c r="AB137" i="10"/>
  <c r="AB84" i="10"/>
  <c r="AF137" i="10"/>
  <c r="AF84" i="10"/>
  <c r="AJ137" i="10"/>
  <c r="AJ84" i="10"/>
  <c r="AN137" i="10"/>
  <c r="AN84" i="10"/>
  <c r="AR137" i="10"/>
  <c r="AR84" i="10"/>
  <c r="AV137" i="10"/>
  <c r="AV84" i="10"/>
  <c r="G138" i="10"/>
  <c r="G85" i="10"/>
  <c r="K138" i="10"/>
  <c r="K85" i="10"/>
  <c r="O138" i="10"/>
  <c r="O85" i="10"/>
  <c r="S138" i="10"/>
  <c r="S85" i="10"/>
  <c r="W138" i="10"/>
  <c r="W85" i="10"/>
  <c r="AA138" i="10"/>
  <c r="AA85" i="10"/>
  <c r="AE138" i="10"/>
  <c r="AE85" i="10"/>
  <c r="AI138" i="10"/>
  <c r="AI85" i="10"/>
  <c r="AM138" i="10"/>
  <c r="AM85" i="10"/>
  <c r="AQ138" i="10"/>
  <c r="AQ85" i="10"/>
  <c r="AU138" i="10"/>
  <c r="AU85" i="10"/>
  <c r="F86" i="10"/>
  <c r="J139" i="10"/>
  <c r="J86" i="10"/>
  <c r="N139" i="10"/>
  <c r="N86" i="10"/>
  <c r="R139" i="10"/>
  <c r="R86" i="10"/>
  <c r="V139" i="10"/>
  <c r="V86" i="10"/>
  <c r="Z139" i="10"/>
  <c r="Z86" i="10"/>
  <c r="AD139" i="10"/>
  <c r="AD86" i="10"/>
  <c r="AH139" i="10"/>
  <c r="AH86" i="10"/>
  <c r="AL139" i="10"/>
  <c r="AL86" i="10"/>
  <c r="AP139" i="10"/>
  <c r="AP86" i="10"/>
  <c r="AT139" i="10"/>
  <c r="AT86" i="10"/>
  <c r="E140" i="10"/>
  <c r="E87" i="10"/>
  <c r="I140" i="10"/>
  <c r="I87" i="10"/>
  <c r="M140" i="10"/>
  <c r="M87" i="10"/>
  <c r="Q140" i="10"/>
  <c r="Q87" i="10"/>
  <c r="U140" i="10"/>
  <c r="U87" i="10"/>
  <c r="Y140" i="10"/>
  <c r="Y87" i="10"/>
  <c r="AC140" i="10"/>
  <c r="AC87" i="10"/>
  <c r="AG140" i="10"/>
  <c r="AG87" i="10"/>
  <c r="AK140" i="10"/>
  <c r="AK87" i="10"/>
  <c r="AO140" i="10"/>
  <c r="AO87" i="10"/>
  <c r="AS140" i="10"/>
  <c r="AS87" i="10"/>
  <c r="AW140" i="10"/>
  <c r="AW87" i="10"/>
  <c r="H141" i="10"/>
  <c r="H88" i="10"/>
  <c r="L141" i="10"/>
  <c r="L88" i="10"/>
  <c r="P141" i="10"/>
  <c r="P88" i="10"/>
  <c r="T141" i="10"/>
  <c r="T88" i="10"/>
  <c r="X141" i="10"/>
  <c r="X88" i="10"/>
  <c r="AB141" i="10"/>
  <c r="AB88" i="10"/>
  <c r="AF141" i="10"/>
  <c r="AF88" i="10"/>
  <c r="AJ141" i="10"/>
  <c r="AJ88" i="10"/>
  <c r="AN141" i="10"/>
  <c r="AN88" i="10"/>
  <c r="AR141" i="10"/>
  <c r="AR88" i="10"/>
  <c r="AV141" i="10"/>
  <c r="AV88" i="10"/>
  <c r="G142" i="10"/>
  <c r="G89" i="10"/>
  <c r="K142" i="10"/>
  <c r="K89" i="10"/>
  <c r="O142" i="10"/>
  <c r="O89" i="10"/>
  <c r="S142" i="10"/>
  <c r="S89" i="10"/>
  <c r="W142" i="10"/>
  <c r="W89" i="10"/>
  <c r="AA142" i="10"/>
  <c r="AA89" i="10"/>
  <c r="AE142" i="10"/>
  <c r="AE89" i="10"/>
  <c r="AI142" i="10"/>
  <c r="AI89" i="10"/>
  <c r="AM89" i="10"/>
  <c r="AM142" i="10"/>
  <c r="AQ142" i="10"/>
  <c r="AQ89" i="10"/>
  <c r="AU142" i="10"/>
  <c r="AU89" i="10"/>
  <c r="F143" i="10"/>
  <c r="F90" i="10"/>
  <c r="J143" i="10"/>
  <c r="J90" i="10"/>
  <c r="N143" i="10"/>
  <c r="N90" i="10"/>
  <c r="R143" i="10"/>
  <c r="R90" i="10"/>
  <c r="V143" i="10"/>
  <c r="V90" i="10"/>
  <c r="Z143" i="10"/>
  <c r="Z90" i="10"/>
  <c r="AD143" i="10"/>
  <c r="AD90" i="10"/>
  <c r="AH143" i="10"/>
  <c r="AH90" i="10"/>
  <c r="AL143" i="10"/>
  <c r="AL90" i="10"/>
  <c r="AP143" i="10"/>
  <c r="AP90" i="10"/>
  <c r="AT143" i="10"/>
  <c r="AT90" i="10"/>
  <c r="E144" i="10"/>
  <c r="E91" i="10"/>
  <c r="I91" i="10"/>
  <c r="I144" i="10"/>
  <c r="M144" i="10"/>
  <c r="M91" i="10"/>
  <c r="Q144" i="10"/>
  <c r="Q91" i="10"/>
  <c r="U144" i="10"/>
  <c r="U91" i="10"/>
  <c r="Y144" i="10"/>
  <c r="Y91" i="10"/>
  <c r="AC91" i="10"/>
  <c r="AC144" i="10"/>
  <c r="AG144" i="10"/>
  <c r="AG91" i="10"/>
  <c r="AK144" i="10"/>
  <c r="AK91" i="10"/>
  <c r="AO144" i="10"/>
  <c r="AO91" i="10"/>
  <c r="AS144" i="10"/>
  <c r="AS91" i="10"/>
  <c r="AW144" i="10"/>
  <c r="AW91" i="10"/>
  <c r="H145" i="10"/>
  <c r="H92" i="10"/>
  <c r="L145" i="10"/>
  <c r="L92" i="10"/>
  <c r="P145" i="10"/>
  <c r="P92" i="10"/>
  <c r="T145" i="10"/>
  <c r="T92" i="10"/>
  <c r="X92" i="10"/>
  <c r="AB145" i="10"/>
  <c r="AB92" i="10"/>
  <c r="AF145" i="10"/>
  <c r="AF92" i="10"/>
  <c r="AJ145" i="10"/>
  <c r="AJ92" i="10"/>
  <c r="AN145" i="10"/>
  <c r="AN92" i="10"/>
  <c r="AR145" i="10"/>
  <c r="AR92" i="10"/>
  <c r="AV145" i="10"/>
  <c r="AV92" i="10"/>
  <c r="G146" i="10"/>
  <c r="G93" i="10"/>
  <c r="K146" i="10"/>
  <c r="K93" i="10"/>
  <c r="O146" i="10"/>
  <c r="O93" i="10"/>
  <c r="S146" i="10"/>
  <c r="S93" i="10"/>
  <c r="W146" i="10"/>
  <c r="W93" i="10"/>
  <c r="AA146" i="10"/>
  <c r="AA93" i="10"/>
  <c r="AE146" i="10"/>
  <c r="AE93" i="10"/>
  <c r="AI146" i="10"/>
  <c r="AI93" i="10"/>
  <c r="AM146" i="10"/>
  <c r="AM93" i="10"/>
  <c r="AQ93" i="10"/>
  <c r="AQ146" i="10"/>
  <c r="AU146" i="10"/>
  <c r="AU93" i="10"/>
  <c r="F147" i="10"/>
  <c r="F94" i="10"/>
  <c r="J147" i="10"/>
  <c r="J94" i="10"/>
  <c r="N147" i="10"/>
  <c r="N94" i="10"/>
  <c r="R147" i="10"/>
  <c r="R94" i="10"/>
  <c r="V147" i="10"/>
  <c r="V94" i="10"/>
  <c r="Z147" i="10"/>
  <c r="Z94" i="10"/>
  <c r="AD147" i="10"/>
  <c r="AD94" i="10"/>
  <c r="AH147" i="10"/>
  <c r="AH94" i="10"/>
  <c r="AL147" i="10"/>
  <c r="AL94" i="10"/>
  <c r="AP147" i="10"/>
  <c r="AP94" i="10"/>
  <c r="AT147" i="10"/>
  <c r="AT94" i="10"/>
  <c r="E148" i="10"/>
  <c r="E95" i="10"/>
  <c r="I148" i="10"/>
  <c r="I95" i="10"/>
  <c r="M148" i="10"/>
  <c r="M95" i="10"/>
  <c r="Q148" i="10"/>
  <c r="Q95" i="10"/>
  <c r="U148" i="10"/>
  <c r="U95" i="10"/>
  <c r="Y148" i="10"/>
  <c r="Y95" i="10"/>
  <c r="AC148" i="10"/>
  <c r="AC95" i="10"/>
  <c r="AG148" i="10"/>
  <c r="AG95" i="10"/>
  <c r="AK148" i="10"/>
  <c r="AK95" i="10"/>
  <c r="AO148" i="10"/>
  <c r="AO95" i="10"/>
  <c r="AS148" i="10"/>
  <c r="AS95" i="10"/>
  <c r="AW148" i="10"/>
  <c r="AW95" i="10"/>
  <c r="H149" i="10"/>
  <c r="H96" i="10"/>
  <c r="L149" i="10"/>
  <c r="L96" i="10"/>
  <c r="P149" i="10"/>
  <c r="P96" i="10"/>
  <c r="T149" i="10"/>
  <c r="T96" i="10"/>
  <c r="X149" i="10"/>
  <c r="X96" i="10"/>
  <c r="AB149" i="10"/>
  <c r="AB96" i="10"/>
  <c r="AF149" i="10"/>
  <c r="AF96" i="10"/>
  <c r="AJ96" i="10"/>
  <c r="AJ149" i="10"/>
  <c r="AN149" i="10"/>
  <c r="AN96" i="10"/>
  <c r="AR149" i="10"/>
  <c r="AR96" i="10"/>
  <c r="AV149" i="10"/>
  <c r="AV96" i="10"/>
  <c r="G150" i="10"/>
  <c r="G97" i="10"/>
  <c r="K150" i="10"/>
  <c r="K97" i="10"/>
  <c r="O150" i="10"/>
  <c r="O97" i="10"/>
  <c r="S150" i="10"/>
  <c r="S97" i="10"/>
  <c r="W150" i="10"/>
  <c r="W97" i="10"/>
  <c r="AA150" i="10"/>
  <c r="AA97" i="10"/>
  <c r="AE150" i="10"/>
  <c r="AE97" i="10"/>
  <c r="AI150" i="10"/>
  <c r="AI97" i="10"/>
  <c r="AM150" i="10"/>
  <c r="AM97" i="10"/>
  <c r="AQ150" i="10"/>
  <c r="AQ97" i="10"/>
  <c r="AU150" i="10"/>
  <c r="AU97" i="10"/>
  <c r="F98" i="10"/>
  <c r="F151" i="10"/>
  <c r="J151" i="10"/>
  <c r="J98" i="10"/>
  <c r="N151" i="10"/>
  <c r="N98" i="10"/>
  <c r="R151" i="10"/>
  <c r="R98" i="10"/>
  <c r="V151" i="10"/>
  <c r="V98" i="10"/>
  <c r="Z151" i="10"/>
  <c r="Z98" i="10"/>
  <c r="AD151" i="10"/>
  <c r="AD98" i="10"/>
  <c r="AH151" i="10"/>
  <c r="AH98" i="10"/>
  <c r="AL151" i="10"/>
  <c r="AL98" i="10"/>
  <c r="AP151" i="10"/>
  <c r="AP98" i="10"/>
  <c r="AT151" i="10"/>
  <c r="AT98" i="10"/>
  <c r="E152" i="10"/>
  <c r="E99" i="10"/>
  <c r="I152" i="10"/>
  <c r="I99" i="10"/>
  <c r="M152" i="10"/>
  <c r="M99" i="10"/>
  <c r="Q152" i="10"/>
  <c r="Q99" i="10"/>
  <c r="U152" i="10"/>
  <c r="U99" i="10"/>
  <c r="Y152" i="10"/>
  <c r="Y99" i="10"/>
  <c r="AC152" i="10"/>
  <c r="AC99" i="10"/>
  <c r="AG152" i="10"/>
  <c r="AG99" i="10"/>
  <c r="AK152" i="10"/>
  <c r="AK99" i="10"/>
  <c r="AO152" i="10"/>
  <c r="AO99" i="10"/>
  <c r="AS152" i="10"/>
  <c r="AS99" i="10"/>
  <c r="AW152" i="10"/>
  <c r="AW99" i="10"/>
  <c r="H100" i="10"/>
  <c r="H153" i="10"/>
  <c r="L153" i="10"/>
  <c r="L100" i="10"/>
  <c r="P153" i="10"/>
  <c r="P100" i="10"/>
  <c r="T153" i="10"/>
  <c r="T100" i="10"/>
  <c r="X153" i="10"/>
  <c r="X100" i="10"/>
  <c r="AB153" i="10"/>
  <c r="AB100" i="10"/>
  <c r="AF153" i="10"/>
  <c r="AF100" i="10"/>
  <c r="AJ153" i="10"/>
  <c r="AJ100" i="10"/>
  <c r="AN153" i="10"/>
  <c r="AN100" i="10"/>
  <c r="AR153" i="10"/>
  <c r="AR100" i="10"/>
  <c r="AV153" i="10"/>
  <c r="AV100" i="10"/>
  <c r="G154" i="10"/>
  <c r="G101" i="10"/>
  <c r="K154" i="10"/>
  <c r="K101" i="10"/>
  <c r="O154" i="10"/>
  <c r="O101" i="10"/>
  <c r="S154" i="10"/>
  <c r="S101" i="10"/>
  <c r="W101" i="10"/>
  <c r="W154" i="10"/>
  <c r="AA154" i="10"/>
  <c r="AA101" i="10"/>
  <c r="AE154" i="10"/>
  <c r="AE101" i="10"/>
  <c r="AI154" i="10"/>
  <c r="AI101" i="10"/>
  <c r="AM154" i="10"/>
  <c r="AM101" i="10"/>
  <c r="AQ154" i="10"/>
  <c r="AQ101" i="10"/>
  <c r="AU154" i="10"/>
  <c r="AU101" i="10"/>
  <c r="F155" i="10"/>
  <c r="F102" i="10"/>
  <c r="J155" i="10"/>
  <c r="J102" i="10"/>
  <c r="N155" i="10"/>
  <c r="N102" i="10"/>
  <c r="R155" i="10"/>
  <c r="R102" i="10"/>
  <c r="V155" i="10"/>
  <c r="V102" i="10"/>
  <c r="Z155" i="10"/>
  <c r="Z102" i="10"/>
  <c r="AD155" i="10"/>
  <c r="AD102" i="10"/>
  <c r="AH155" i="10"/>
  <c r="AH102" i="10"/>
  <c r="AL155" i="10"/>
  <c r="AL102" i="10"/>
  <c r="AP102" i="10"/>
  <c r="AP155" i="10"/>
  <c r="AT155" i="10"/>
  <c r="AT102" i="10"/>
  <c r="E156" i="10"/>
  <c r="E103" i="10"/>
  <c r="I156" i="10"/>
  <c r="I103" i="10"/>
  <c r="M156" i="10"/>
  <c r="M103" i="10"/>
  <c r="Q156" i="10"/>
  <c r="Q103" i="10"/>
  <c r="U156" i="10"/>
  <c r="U103" i="10"/>
  <c r="Y156" i="10"/>
  <c r="Y103" i="10"/>
  <c r="AC156" i="10"/>
  <c r="AC103" i="10"/>
  <c r="AG156" i="10"/>
  <c r="AG103" i="10"/>
  <c r="AK156" i="10"/>
  <c r="AK103" i="10"/>
  <c r="AO156" i="10"/>
  <c r="AO103" i="10"/>
  <c r="AS156" i="10"/>
  <c r="AS103" i="10"/>
  <c r="E59" i="10"/>
  <c r="M59" i="10"/>
  <c r="U59" i="10"/>
  <c r="AC59" i="10"/>
  <c r="AK59" i="10"/>
  <c r="AS59" i="10"/>
  <c r="G61" i="10"/>
  <c r="AE61" i="10"/>
  <c r="AM61" i="10"/>
  <c r="AU61" i="10"/>
  <c r="I63" i="10"/>
  <c r="Q63" i="10"/>
  <c r="Y63" i="10"/>
  <c r="AG63" i="10"/>
  <c r="AO63" i="10"/>
  <c r="AW63" i="10"/>
  <c r="K64" i="10"/>
  <c r="AA64" i="10"/>
  <c r="V65" i="10"/>
  <c r="R66" i="10"/>
  <c r="AI72" i="10"/>
  <c r="AD73" i="10"/>
  <c r="Z74" i="10"/>
  <c r="I78" i="10"/>
  <c r="Z81" i="10"/>
  <c r="AD85" i="10"/>
  <c r="AH89" i="10"/>
  <c r="AL93" i="10"/>
  <c r="H95" i="10"/>
  <c r="AP97" i="10"/>
  <c r="L99" i="10"/>
  <c r="AT101" i="10"/>
  <c r="P103" i="10"/>
  <c r="W113" i="10"/>
  <c r="AH123" i="10"/>
  <c r="H129" i="10"/>
  <c r="X145" i="10"/>
  <c r="I51" i="10"/>
  <c r="I112" i="10"/>
  <c r="Q51" i="10"/>
  <c r="Q112" i="10"/>
  <c r="Y51" i="10"/>
  <c r="Y112" i="10"/>
  <c r="AG51" i="10"/>
  <c r="AG112" i="10"/>
  <c r="AO51" i="10"/>
  <c r="AO112" i="10"/>
  <c r="AW51" i="10"/>
  <c r="AW112" i="10"/>
  <c r="L113" i="10"/>
  <c r="L60" i="10"/>
  <c r="T113" i="10"/>
  <c r="T60" i="10"/>
  <c r="AB113" i="10"/>
  <c r="AB60" i="10"/>
  <c r="AJ113" i="10"/>
  <c r="AJ60" i="10"/>
  <c r="AR113" i="10"/>
  <c r="AR60" i="10"/>
  <c r="K114" i="10"/>
  <c r="O114" i="10"/>
  <c r="W114" i="10"/>
  <c r="AL115" i="10"/>
  <c r="AL62" i="10"/>
  <c r="F59" i="10"/>
  <c r="J112" i="10"/>
  <c r="J59" i="10"/>
  <c r="N59" i="10"/>
  <c r="N112" i="10"/>
  <c r="R112" i="10"/>
  <c r="R59" i="10"/>
  <c r="V59" i="10"/>
  <c r="Z112" i="10"/>
  <c r="Z59" i="10"/>
  <c r="AD59" i="10"/>
  <c r="AD112" i="10"/>
  <c r="AH112" i="10"/>
  <c r="AH59" i="10"/>
  <c r="AL59" i="10"/>
  <c r="AP112" i="10"/>
  <c r="AP59" i="10"/>
  <c r="AT59" i="10"/>
  <c r="AT112" i="10"/>
  <c r="E113" i="10"/>
  <c r="I113" i="10"/>
  <c r="M113" i="10"/>
  <c r="Q113" i="10"/>
  <c r="U113" i="10"/>
  <c r="Y113" i="10"/>
  <c r="AC113" i="10"/>
  <c r="AG113" i="10"/>
  <c r="AK113" i="10"/>
  <c r="AO113" i="10"/>
  <c r="AS113" i="10"/>
  <c r="AW113" i="10"/>
  <c r="H114" i="10"/>
  <c r="H61" i="10"/>
  <c r="L114" i="10"/>
  <c r="L61" i="10"/>
  <c r="P114" i="10"/>
  <c r="P61" i="10"/>
  <c r="T114" i="10"/>
  <c r="T61" i="10"/>
  <c r="X114" i="10"/>
  <c r="X61" i="10"/>
  <c r="AB114" i="10"/>
  <c r="AB61" i="10"/>
  <c r="AF114" i="10"/>
  <c r="AF61" i="10"/>
  <c r="AJ114" i="10"/>
  <c r="AJ61" i="10"/>
  <c r="AN114" i="10"/>
  <c r="AN61" i="10"/>
  <c r="AR114" i="10"/>
  <c r="AR61" i="10"/>
  <c r="AV114" i="10"/>
  <c r="AV61" i="10"/>
  <c r="G115" i="10"/>
  <c r="K115" i="10"/>
  <c r="O115" i="10"/>
  <c r="S115" i="10"/>
  <c r="W115" i="10"/>
  <c r="AA115" i="10"/>
  <c r="AE115" i="10"/>
  <c r="AI115" i="10"/>
  <c r="AM115" i="10"/>
  <c r="AQ115" i="10"/>
  <c r="AU115" i="10"/>
  <c r="F116" i="10"/>
  <c r="F63" i="10"/>
  <c r="J116" i="10"/>
  <c r="J63" i="10"/>
  <c r="N116" i="10"/>
  <c r="N63" i="10"/>
  <c r="R116" i="10"/>
  <c r="R63" i="10"/>
  <c r="V116" i="10"/>
  <c r="V63" i="10"/>
  <c r="Z116" i="10"/>
  <c r="Z63" i="10"/>
  <c r="AD116" i="10"/>
  <c r="AD63" i="10"/>
  <c r="AH116" i="10"/>
  <c r="AH63" i="10"/>
  <c r="AL116" i="10"/>
  <c r="AL63" i="10"/>
  <c r="AP116" i="10"/>
  <c r="AP63" i="10"/>
  <c r="AT116" i="10"/>
  <c r="AT63" i="10"/>
  <c r="E117" i="10"/>
  <c r="I117" i="10"/>
  <c r="M64" i="10"/>
  <c r="M117" i="10"/>
  <c r="Q117" i="10"/>
  <c r="Q64" i="10"/>
  <c r="U117" i="10"/>
  <c r="U64" i="10"/>
  <c r="Y117" i="10"/>
  <c r="Y64" i="10"/>
  <c r="AC64" i="10"/>
  <c r="AC117" i="10"/>
  <c r="AG117" i="10"/>
  <c r="AG64" i="10"/>
  <c r="AK117" i="10"/>
  <c r="AO117" i="10"/>
  <c r="AO64" i="10"/>
  <c r="AS64" i="10"/>
  <c r="AS117" i="10"/>
  <c r="AW117" i="10"/>
  <c r="AW64" i="10"/>
  <c r="H118" i="10"/>
  <c r="H65" i="10"/>
  <c r="L118" i="10"/>
  <c r="P118" i="10"/>
  <c r="P65" i="10"/>
  <c r="T118" i="10"/>
  <c r="T65" i="10"/>
  <c r="X118" i="10"/>
  <c r="X65" i="10"/>
  <c r="AB118" i="10"/>
  <c r="AB65" i="10"/>
  <c r="AF118" i="10"/>
  <c r="AF65" i="10"/>
  <c r="AJ118" i="10"/>
  <c r="AJ65" i="10"/>
  <c r="AN118" i="10"/>
  <c r="AN65" i="10"/>
  <c r="AR118" i="10"/>
  <c r="AV118" i="10"/>
  <c r="AV65" i="10"/>
  <c r="G119" i="10"/>
  <c r="K119" i="10"/>
  <c r="K66" i="10"/>
  <c r="O66" i="10"/>
  <c r="O119" i="10"/>
  <c r="S119" i="10"/>
  <c r="S66" i="10"/>
  <c r="W119" i="10"/>
  <c r="W66" i="10"/>
  <c r="AA119" i="10"/>
  <c r="AA66" i="10"/>
  <c r="AE66" i="10"/>
  <c r="AE119" i="10"/>
  <c r="AI119" i="10"/>
  <c r="AI66" i="10"/>
  <c r="AM119" i="10"/>
  <c r="AQ119" i="10"/>
  <c r="AQ66" i="10"/>
  <c r="AU66" i="10"/>
  <c r="AU119" i="10"/>
  <c r="F120" i="10"/>
  <c r="F67" i="10"/>
  <c r="J120" i="10"/>
  <c r="J67" i="10"/>
  <c r="N120" i="10"/>
  <c r="R120" i="10"/>
  <c r="R67" i="10"/>
  <c r="V120" i="10"/>
  <c r="V67" i="10"/>
  <c r="Z120" i="10"/>
  <c r="Z67" i="10"/>
  <c r="AD120" i="10"/>
  <c r="AD67" i="10"/>
  <c r="AH120" i="10"/>
  <c r="AH67" i="10"/>
  <c r="AL120" i="10"/>
  <c r="AL67" i="10"/>
  <c r="AP120" i="10"/>
  <c r="AP67" i="10"/>
  <c r="AT120" i="10"/>
  <c r="E121" i="10"/>
  <c r="E68" i="10"/>
  <c r="I121" i="10"/>
  <c r="M121" i="10"/>
  <c r="M68" i="10"/>
  <c r="Q68" i="10"/>
  <c r="Q121" i="10"/>
  <c r="U121" i="10"/>
  <c r="U68" i="10"/>
  <c r="Y121" i="10"/>
  <c r="Y68" i="10"/>
  <c r="AC121" i="10"/>
  <c r="AC68" i="10"/>
  <c r="AG68" i="10"/>
  <c r="AG121" i="10"/>
  <c r="AK121" i="10"/>
  <c r="AK68" i="10"/>
  <c r="AO121" i="10"/>
  <c r="AS121" i="10"/>
  <c r="AS68" i="10"/>
  <c r="AW68" i="10"/>
  <c r="AW121" i="10"/>
  <c r="H122" i="10"/>
  <c r="H69" i="10"/>
  <c r="L122" i="10"/>
  <c r="L69" i="10"/>
  <c r="P122" i="10"/>
  <c r="T122" i="10"/>
  <c r="T69" i="10"/>
  <c r="X122" i="10"/>
  <c r="X69" i="10"/>
  <c r="AB122" i="10"/>
  <c r="AB69" i="10"/>
  <c r="AF122" i="10"/>
  <c r="AF69" i="10"/>
  <c r="AJ122" i="10"/>
  <c r="AJ69" i="10"/>
  <c r="AN122" i="10"/>
  <c r="AN69" i="10"/>
  <c r="AR122" i="10"/>
  <c r="AR69" i="10"/>
  <c r="AV122" i="10"/>
  <c r="G123" i="10"/>
  <c r="G70" i="10"/>
  <c r="K123" i="10"/>
  <c r="O123" i="10"/>
  <c r="O70" i="10"/>
  <c r="S70" i="10"/>
  <c r="S123" i="10"/>
  <c r="W123" i="10"/>
  <c r="W70" i="10"/>
  <c r="AA123" i="10"/>
  <c r="AA70" i="10"/>
  <c r="AE123" i="10"/>
  <c r="AE70" i="10"/>
  <c r="AI70" i="10"/>
  <c r="AI123" i="10"/>
  <c r="AM123" i="10"/>
  <c r="AM70" i="10"/>
  <c r="AQ123" i="10"/>
  <c r="AU123" i="10"/>
  <c r="AU70" i="10"/>
  <c r="F124" i="10"/>
  <c r="F71" i="10"/>
  <c r="J124" i="10"/>
  <c r="J71" i="10"/>
  <c r="N124" i="10"/>
  <c r="N71" i="10"/>
  <c r="R124" i="10"/>
  <c r="V124" i="10"/>
  <c r="V71" i="10"/>
  <c r="Z124" i="10"/>
  <c r="Z71" i="10"/>
  <c r="AD124" i="10"/>
  <c r="AD71" i="10"/>
  <c r="AH124" i="10"/>
  <c r="AH71" i="10"/>
  <c r="AL124" i="10"/>
  <c r="AL71" i="10"/>
  <c r="AP124" i="10"/>
  <c r="AP71" i="10"/>
  <c r="AT124" i="10"/>
  <c r="AT71" i="10"/>
  <c r="E72" i="10"/>
  <c r="E125" i="10"/>
  <c r="I125" i="10"/>
  <c r="I72" i="10"/>
  <c r="M125" i="10"/>
  <c r="Q125" i="10"/>
  <c r="Q72" i="10"/>
  <c r="U72" i="10"/>
  <c r="U125" i="10"/>
  <c r="Y125" i="10"/>
  <c r="Y72" i="10"/>
  <c r="AC125" i="10"/>
  <c r="AC72" i="10"/>
  <c r="AG125" i="10"/>
  <c r="AG72" i="10"/>
  <c r="AK72" i="10"/>
  <c r="AK125" i="10"/>
  <c r="AO125" i="10"/>
  <c r="AO72" i="10"/>
  <c r="AS125" i="10"/>
  <c r="AW125" i="10"/>
  <c r="AW72" i="10"/>
  <c r="H126" i="10"/>
  <c r="H73" i="10"/>
  <c r="L126" i="10"/>
  <c r="L73" i="10"/>
  <c r="P126" i="10"/>
  <c r="P73" i="10"/>
  <c r="T126" i="10"/>
  <c r="X126" i="10"/>
  <c r="X73" i="10"/>
  <c r="AB126" i="10"/>
  <c r="AB73" i="10"/>
  <c r="AF126" i="10"/>
  <c r="AF73" i="10"/>
  <c r="AJ126" i="10"/>
  <c r="AJ73" i="10"/>
  <c r="AN126" i="10"/>
  <c r="AN73" i="10"/>
  <c r="AR126" i="10"/>
  <c r="AR73" i="10"/>
  <c r="AV126" i="10"/>
  <c r="AV73" i="10"/>
  <c r="G74" i="10"/>
  <c r="G127" i="10"/>
  <c r="K127" i="10"/>
  <c r="K74" i="10"/>
  <c r="O127" i="10"/>
  <c r="S127" i="10"/>
  <c r="S74" i="10"/>
  <c r="W74" i="10"/>
  <c r="W127" i="10"/>
  <c r="AA127" i="10"/>
  <c r="AA74" i="10"/>
  <c r="AE127" i="10"/>
  <c r="AE74" i="10"/>
  <c r="AI127" i="10"/>
  <c r="AI74" i="10"/>
  <c r="AM74" i="10"/>
  <c r="AM127" i="10"/>
  <c r="AQ127" i="10"/>
  <c r="AQ74" i="10"/>
  <c r="AU127" i="10"/>
  <c r="F128" i="10"/>
  <c r="F75" i="10"/>
  <c r="J128" i="10"/>
  <c r="J75" i="10"/>
  <c r="N128" i="10"/>
  <c r="N75" i="10"/>
  <c r="R128" i="10"/>
  <c r="R75" i="10"/>
  <c r="V128" i="10"/>
  <c r="Z128" i="10"/>
  <c r="Z75" i="10"/>
  <c r="AD128" i="10"/>
  <c r="AD75" i="10"/>
  <c r="AH128" i="10"/>
  <c r="AH75" i="10"/>
  <c r="AL128" i="10"/>
  <c r="AL75" i="10"/>
  <c r="AP128" i="10"/>
  <c r="AP75" i="10"/>
  <c r="AT128" i="10"/>
  <c r="AT75" i="10"/>
  <c r="E129" i="10"/>
  <c r="E76" i="10"/>
  <c r="I76" i="10"/>
  <c r="I129" i="10"/>
  <c r="M129" i="10"/>
  <c r="M76" i="10"/>
  <c r="Q129" i="10"/>
  <c r="U129" i="10"/>
  <c r="U76" i="10"/>
  <c r="Y76" i="10"/>
  <c r="Y129" i="10"/>
  <c r="AC129" i="10"/>
  <c r="AC76" i="10"/>
  <c r="AG129" i="10"/>
  <c r="AG76" i="10"/>
  <c r="AK129" i="10"/>
  <c r="AK76" i="10"/>
  <c r="AO76" i="10"/>
  <c r="AO129" i="10"/>
  <c r="AS129" i="10"/>
  <c r="AS76" i="10"/>
  <c r="AW129" i="10"/>
  <c r="H130" i="10"/>
  <c r="H77" i="10"/>
  <c r="L130" i="10"/>
  <c r="L77" i="10"/>
  <c r="P130" i="10"/>
  <c r="P77" i="10"/>
  <c r="T130" i="10"/>
  <c r="T77" i="10"/>
  <c r="X130" i="10"/>
  <c r="AB130" i="10"/>
  <c r="AB77" i="10"/>
  <c r="AF130" i="10"/>
  <c r="AF77" i="10"/>
  <c r="AJ130" i="10"/>
  <c r="AJ77" i="10"/>
  <c r="AN130" i="10"/>
  <c r="AN77" i="10"/>
  <c r="AR130" i="10"/>
  <c r="AR77" i="10"/>
  <c r="AV130" i="10"/>
  <c r="AV77" i="10"/>
  <c r="G131" i="10"/>
  <c r="G78" i="10"/>
  <c r="K78" i="10"/>
  <c r="K131" i="10"/>
  <c r="O131" i="10"/>
  <c r="O78" i="10"/>
  <c r="S131" i="10"/>
  <c r="W131" i="10"/>
  <c r="W78" i="10"/>
  <c r="AA78" i="10"/>
  <c r="AA131" i="10"/>
  <c r="AE131" i="10"/>
  <c r="AE78" i="10"/>
  <c r="AI131" i="10"/>
  <c r="AI78" i="10"/>
  <c r="AM131" i="10"/>
  <c r="AM78" i="10"/>
  <c r="AQ78" i="10"/>
  <c r="AQ131" i="10"/>
  <c r="AU131" i="10"/>
  <c r="AU78" i="10"/>
  <c r="F132" i="10"/>
  <c r="F79" i="10"/>
  <c r="J132" i="10"/>
  <c r="J79" i="10"/>
  <c r="N132" i="10"/>
  <c r="N79" i="10"/>
  <c r="R132" i="10"/>
  <c r="R79" i="10"/>
  <c r="V132" i="10"/>
  <c r="V79" i="10"/>
  <c r="Z132" i="10"/>
  <c r="AD132" i="10"/>
  <c r="AD79" i="10"/>
  <c r="AH132" i="10"/>
  <c r="AH79" i="10"/>
  <c r="AL132" i="10"/>
  <c r="AL79" i="10"/>
  <c r="AP132" i="10"/>
  <c r="AP79" i="10"/>
  <c r="AT132" i="10"/>
  <c r="AT79" i="10"/>
  <c r="E133" i="10"/>
  <c r="E80" i="10"/>
  <c r="I133" i="10"/>
  <c r="M80" i="10"/>
  <c r="M133" i="10"/>
  <c r="Q133" i="10"/>
  <c r="Q80" i="10"/>
  <c r="U133" i="10"/>
  <c r="U80" i="10"/>
  <c r="Y133" i="10"/>
  <c r="AC80" i="10"/>
  <c r="AC133" i="10"/>
  <c r="AG133" i="10"/>
  <c r="AG80" i="10"/>
  <c r="AK133" i="10"/>
  <c r="AK80" i="10"/>
  <c r="AO133" i="10"/>
  <c r="AS80" i="10"/>
  <c r="AS133" i="10"/>
  <c r="AW133" i="10"/>
  <c r="AW80" i="10"/>
  <c r="H134" i="10"/>
  <c r="H81" i="10"/>
  <c r="L134" i="10"/>
  <c r="L81" i="10"/>
  <c r="P134" i="10"/>
  <c r="P81" i="10"/>
  <c r="T134" i="10"/>
  <c r="T81" i="10"/>
  <c r="X134" i="10"/>
  <c r="X81" i="10"/>
  <c r="AB134" i="10"/>
  <c r="AB81" i="10"/>
  <c r="AF134" i="10"/>
  <c r="AF81" i="10"/>
  <c r="AJ134" i="10"/>
  <c r="AJ81" i="10"/>
  <c r="AN134" i="10"/>
  <c r="AN81" i="10"/>
  <c r="AR134" i="10"/>
  <c r="AR81" i="10"/>
  <c r="AV134" i="10"/>
  <c r="AV81" i="10"/>
  <c r="G135" i="10"/>
  <c r="G82" i="10"/>
  <c r="K135" i="10"/>
  <c r="O82" i="10"/>
  <c r="O135" i="10"/>
  <c r="S135" i="10"/>
  <c r="S82" i="10"/>
  <c r="W135" i="10"/>
  <c r="W82" i="10"/>
  <c r="AA135" i="10"/>
  <c r="AE135" i="10"/>
  <c r="AE82" i="10"/>
  <c r="AI135" i="10"/>
  <c r="AI82" i="10"/>
  <c r="AM135" i="10"/>
  <c r="AM82" i="10"/>
  <c r="AQ135" i="10"/>
  <c r="AU135" i="10"/>
  <c r="AU82" i="10"/>
  <c r="F136" i="10"/>
  <c r="F83" i="10"/>
  <c r="J136" i="10"/>
  <c r="J83" i="10"/>
  <c r="N136" i="10"/>
  <c r="N83" i="10"/>
  <c r="R136" i="10"/>
  <c r="R83" i="10"/>
  <c r="V136" i="10"/>
  <c r="V83" i="10"/>
  <c r="Z136" i="10"/>
  <c r="Z83" i="10"/>
  <c r="AD136" i="10"/>
  <c r="AD83" i="10"/>
  <c r="AH136" i="10"/>
  <c r="AH83" i="10"/>
  <c r="AL136" i="10"/>
  <c r="AL83" i="10"/>
  <c r="AP136" i="10"/>
  <c r="AP83" i="10"/>
  <c r="AT136" i="10"/>
  <c r="AT83" i="10"/>
  <c r="E137" i="10"/>
  <c r="E84" i="10"/>
  <c r="I137" i="10"/>
  <c r="I84" i="10"/>
  <c r="M137" i="10"/>
  <c r="Q137" i="10"/>
  <c r="Q84" i="10"/>
  <c r="U137" i="10"/>
  <c r="U84" i="10"/>
  <c r="Y137" i="10"/>
  <c r="Y84" i="10"/>
  <c r="AC137" i="10"/>
  <c r="AG137" i="10"/>
  <c r="AG84" i="10"/>
  <c r="AK137" i="10"/>
  <c r="AK84" i="10"/>
  <c r="AO137" i="10"/>
  <c r="AO84" i="10"/>
  <c r="AS137" i="10"/>
  <c r="AW137" i="10"/>
  <c r="AW84" i="10"/>
  <c r="H138" i="10"/>
  <c r="H85" i="10"/>
  <c r="L138" i="10"/>
  <c r="L85" i="10"/>
  <c r="P138" i="10"/>
  <c r="P85" i="10"/>
  <c r="T138" i="10"/>
  <c r="T85" i="10"/>
  <c r="X138" i="10"/>
  <c r="X85" i="10"/>
  <c r="AB138" i="10"/>
  <c r="AB85" i="10"/>
  <c r="AF138" i="10"/>
  <c r="AF85" i="10"/>
  <c r="AJ138" i="10"/>
  <c r="AJ85" i="10"/>
  <c r="AN138" i="10"/>
  <c r="AN85" i="10"/>
  <c r="AR138" i="10"/>
  <c r="AR85" i="10"/>
  <c r="AV138" i="10"/>
  <c r="AV85" i="10"/>
  <c r="G139" i="10"/>
  <c r="G86" i="10"/>
  <c r="K139" i="10"/>
  <c r="K86" i="10"/>
  <c r="O139" i="10"/>
  <c r="S139" i="10"/>
  <c r="S86" i="10"/>
  <c r="W139" i="10"/>
  <c r="W86" i="10"/>
  <c r="AA139" i="10"/>
  <c r="AA86" i="10"/>
  <c r="AE139" i="10"/>
  <c r="AI139" i="10"/>
  <c r="AI86" i="10"/>
  <c r="AM139" i="10"/>
  <c r="AM86" i="10"/>
  <c r="AQ139" i="10"/>
  <c r="AQ86" i="10"/>
  <c r="AU139" i="10"/>
  <c r="F140" i="10"/>
  <c r="F87" i="10"/>
  <c r="J140" i="10"/>
  <c r="J87" i="10"/>
  <c r="N140" i="10"/>
  <c r="N87" i="10"/>
  <c r="R140" i="10"/>
  <c r="R87" i="10"/>
  <c r="V140" i="10"/>
  <c r="V87" i="10"/>
  <c r="Z140" i="10"/>
  <c r="Z87" i="10"/>
  <c r="AD140" i="10"/>
  <c r="AD87" i="10"/>
  <c r="AH140" i="10"/>
  <c r="AH87" i="10"/>
  <c r="AL140" i="10"/>
  <c r="AL87" i="10"/>
  <c r="AP140" i="10"/>
  <c r="AP87" i="10"/>
  <c r="AT140" i="10"/>
  <c r="AT87" i="10"/>
  <c r="E141" i="10"/>
  <c r="E88" i="10"/>
  <c r="I141" i="10"/>
  <c r="I88" i="10"/>
  <c r="M141" i="10"/>
  <c r="M88" i="10"/>
  <c r="Q141" i="10"/>
  <c r="U141" i="10"/>
  <c r="U88" i="10"/>
  <c r="Y141" i="10"/>
  <c r="Y88" i="10"/>
  <c r="AC141" i="10"/>
  <c r="AC88" i="10"/>
  <c r="AG141" i="10"/>
  <c r="AK141" i="10"/>
  <c r="AK88" i="10"/>
  <c r="AO141" i="10"/>
  <c r="AO88" i="10"/>
  <c r="AS141" i="10"/>
  <c r="AS88" i="10"/>
  <c r="AW141" i="10"/>
  <c r="H142" i="10"/>
  <c r="H89" i="10"/>
  <c r="L142" i="10"/>
  <c r="L89" i="10"/>
  <c r="P89" i="10"/>
  <c r="P142" i="10"/>
  <c r="T142" i="10"/>
  <c r="T89" i="10"/>
  <c r="X142" i="10"/>
  <c r="X89" i="10"/>
  <c r="AB142" i="10"/>
  <c r="AB89" i="10"/>
  <c r="AF142" i="10"/>
  <c r="AF89" i="10"/>
  <c r="AJ142" i="10"/>
  <c r="AJ89" i="10"/>
  <c r="AN142" i="10"/>
  <c r="AN89" i="10"/>
  <c r="AR142" i="10"/>
  <c r="AR89" i="10"/>
  <c r="AV89" i="10"/>
  <c r="AV142" i="10"/>
  <c r="G143" i="10"/>
  <c r="G90" i="10"/>
  <c r="K143" i="10"/>
  <c r="K90" i="10"/>
  <c r="O143" i="10"/>
  <c r="O90" i="10"/>
  <c r="S143" i="10"/>
  <c r="W143" i="10"/>
  <c r="W90" i="10"/>
  <c r="AA143" i="10"/>
  <c r="AA90" i="10"/>
  <c r="AE143" i="10"/>
  <c r="AE90" i="10"/>
  <c r="AI143" i="10"/>
  <c r="AM143" i="10"/>
  <c r="AM90" i="10"/>
  <c r="AQ143" i="10"/>
  <c r="AQ90" i="10"/>
  <c r="AU143" i="10"/>
  <c r="AU90" i="10"/>
  <c r="F144" i="10"/>
  <c r="F91" i="10"/>
  <c r="J144" i="10"/>
  <c r="J91" i="10"/>
  <c r="N144" i="10"/>
  <c r="N91" i="10"/>
  <c r="R91" i="10"/>
  <c r="R144" i="10"/>
  <c r="V144" i="10"/>
  <c r="V91" i="10"/>
  <c r="Z144" i="10"/>
  <c r="Z91" i="10"/>
  <c r="AD91" i="10"/>
  <c r="AD144" i="10"/>
  <c r="AH144" i="10"/>
  <c r="AH91" i="10"/>
  <c r="AL144" i="10"/>
  <c r="AL91" i="10"/>
  <c r="AP144" i="10"/>
  <c r="AP91" i="10"/>
  <c r="AT144" i="10"/>
  <c r="AT91" i="10"/>
  <c r="E145" i="10"/>
  <c r="I145" i="10"/>
  <c r="I92" i="10"/>
  <c r="M145" i="10"/>
  <c r="M92" i="10"/>
  <c r="Q145" i="10"/>
  <c r="Q92" i="10"/>
  <c r="U145" i="10"/>
  <c r="Y145" i="10"/>
  <c r="Y92" i="10"/>
  <c r="AC145" i="10"/>
  <c r="AC92" i="10"/>
  <c r="AG145" i="10"/>
  <c r="AG92" i="10"/>
  <c r="AK145" i="10"/>
  <c r="AO145" i="10"/>
  <c r="AO92" i="10"/>
  <c r="AS145" i="10"/>
  <c r="AS92" i="10"/>
  <c r="AW145" i="10"/>
  <c r="AW92" i="10"/>
  <c r="H146" i="10"/>
  <c r="H93" i="10"/>
  <c r="L146" i="10"/>
  <c r="L93" i="10"/>
  <c r="P146" i="10"/>
  <c r="P93" i="10"/>
  <c r="T93" i="10"/>
  <c r="T146" i="10"/>
  <c r="X146" i="10"/>
  <c r="X93" i="10"/>
  <c r="AB146" i="10"/>
  <c r="AB93" i="10"/>
  <c r="AF146" i="10"/>
  <c r="AF93" i="10"/>
  <c r="AJ146" i="10"/>
  <c r="AJ93" i="10"/>
  <c r="AN146" i="10"/>
  <c r="AN93" i="10"/>
  <c r="AR146" i="10"/>
  <c r="AR93" i="10"/>
  <c r="AV146" i="10"/>
  <c r="AV93" i="10"/>
  <c r="G147" i="10"/>
  <c r="K147" i="10"/>
  <c r="K94" i="10"/>
  <c r="O147" i="10"/>
  <c r="O94" i="10"/>
  <c r="S147" i="10"/>
  <c r="S94" i="10"/>
  <c r="W147" i="10"/>
  <c r="AA147" i="10"/>
  <c r="AA94" i="10"/>
  <c r="AE147" i="10"/>
  <c r="AE94" i="10"/>
  <c r="AI147" i="10"/>
  <c r="AI94" i="10"/>
  <c r="AM147" i="10"/>
  <c r="AQ147" i="10"/>
  <c r="AQ94" i="10"/>
  <c r="AU147" i="10"/>
  <c r="AU94" i="10"/>
  <c r="F148" i="10"/>
  <c r="F95" i="10"/>
  <c r="J148" i="10"/>
  <c r="J95" i="10"/>
  <c r="N148" i="10"/>
  <c r="N95" i="10"/>
  <c r="R95" i="10"/>
  <c r="R148" i="10"/>
  <c r="V148" i="10"/>
  <c r="V95" i="10"/>
  <c r="Z148" i="10"/>
  <c r="Z95" i="10"/>
  <c r="AD148" i="10"/>
  <c r="AD95" i="10"/>
  <c r="AH95" i="10"/>
  <c r="AH148" i="10"/>
  <c r="AL148" i="10"/>
  <c r="AL95" i="10"/>
  <c r="AP148" i="10"/>
  <c r="AP95" i="10"/>
  <c r="AT148" i="10"/>
  <c r="AT95" i="10"/>
  <c r="E149" i="10"/>
  <c r="E96" i="10"/>
  <c r="I149" i="10"/>
  <c r="M149" i="10"/>
  <c r="M96" i="10"/>
  <c r="Q149" i="10"/>
  <c r="Q96" i="10"/>
  <c r="U149" i="10"/>
  <c r="U96" i="10"/>
  <c r="Y149" i="10"/>
  <c r="AC149" i="10"/>
  <c r="AC96" i="10"/>
  <c r="AG149" i="10"/>
  <c r="AG96" i="10"/>
  <c r="AK149" i="10"/>
  <c r="AK96" i="10"/>
  <c r="AO149" i="10"/>
  <c r="AS149" i="10"/>
  <c r="AS96" i="10"/>
  <c r="AW149" i="10"/>
  <c r="AW96" i="10"/>
  <c r="H150" i="10"/>
  <c r="H97" i="10"/>
  <c r="L150" i="10"/>
  <c r="L97" i="10"/>
  <c r="P150" i="10"/>
  <c r="P97" i="10"/>
  <c r="T97" i="10"/>
  <c r="T150" i="10"/>
  <c r="X150" i="10"/>
  <c r="X97" i="10"/>
  <c r="AB150" i="10"/>
  <c r="AB97" i="10"/>
  <c r="AF150" i="10"/>
  <c r="AF97" i="10"/>
  <c r="AJ97" i="10"/>
  <c r="AJ150" i="10"/>
  <c r="AN150" i="10"/>
  <c r="AN97" i="10"/>
  <c r="AR150" i="10"/>
  <c r="AR97" i="10"/>
  <c r="AV150" i="10"/>
  <c r="AV97" i="10"/>
  <c r="G151" i="10"/>
  <c r="G98" i="10"/>
  <c r="K151" i="10"/>
  <c r="O151" i="10"/>
  <c r="O98" i="10"/>
  <c r="S151" i="10"/>
  <c r="S98" i="10"/>
  <c r="W151" i="10"/>
  <c r="W98" i="10"/>
  <c r="AA151" i="10"/>
  <c r="AE151" i="10"/>
  <c r="AE98" i="10"/>
  <c r="AI151" i="10"/>
  <c r="AI98" i="10"/>
  <c r="AM151" i="10"/>
  <c r="AM98" i="10"/>
  <c r="AQ151" i="10"/>
  <c r="AU151" i="10"/>
  <c r="AU98" i="10"/>
  <c r="F152" i="10"/>
  <c r="F99" i="10"/>
  <c r="J152" i="10"/>
  <c r="J99" i="10"/>
  <c r="N152" i="10"/>
  <c r="N99" i="10"/>
  <c r="R152" i="10"/>
  <c r="R99" i="10"/>
  <c r="V152" i="10"/>
  <c r="V99" i="10"/>
  <c r="Z152" i="10"/>
  <c r="Z99" i="10"/>
  <c r="AD152" i="10"/>
  <c r="AD99" i="10"/>
  <c r="AH152" i="10"/>
  <c r="AH99" i="10"/>
  <c r="AL152" i="10"/>
  <c r="AL99" i="10"/>
  <c r="AP152" i="10"/>
  <c r="AP99" i="10"/>
  <c r="AT152" i="10"/>
  <c r="AT99" i="10"/>
  <c r="E153" i="10"/>
  <c r="E100" i="10"/>
  <c r="I153" i="10"/>
  <c r="I100" i="10"/>
  <c r="M153" i="10"/>
  <c r="Q153" i="10"/>
  <c r="Q100" i="10"/>
  <c r="U153" i="10"/>
  <c r="U100" i="10"/>
  <c r="Y153" i="10"/>
  <c r="Y100" i="10"/>
  <c r="AC153" i="10"/>
  <c r="AG153" i="10"/>
  <c r="AG100" i="10"/>
  <c r="AK153" i="10"/>
  <c r="AK100" i="10"/>
  <c r="AO153" i="10"/>
  <c r="AO100" i="10"/>
  <c r="AS153" i="10"/>
  <c r="AW153" i="10"/>
  <c r="AW100" i="10"/>
  <c r="H154" i="10"/>
  <c r="H101" i="10"/>
  <c r="L154" i="10"/>
  <c r="L101" i="10"/>
  <c r="P154" i="10"/>
  <c r="P101" i="10"/>
  <c r="T154" i="10"/>
  <c r="T101" i="10"/>
  <c r="X154" i="10"/>
  <c r="X101" i="10"/>
  <c r="AB154" i="10"/>
  <c r="AB101" i="10"/>
  <c r="AF154" i="10"/>
  <c r="AF101" i="10"/>
  <c r="AJ154" i="10"/>
  <c r="AJ101" i="10"/>
  <c r="AN154" i="10"/>
  <c r="AN101" i="10"/>
  <c r="AR154" i="10"/>
  <c r="AR101" i="10"/>
  <c r="AV154" i="10"/>
  <c r="AV101" i="10"/>
  <c r="G155" i="10"/>
  <c r="G102" i="10"/>
  <c r="K155" i="10"/>
  <c r="K102" i="10"/>
  <c r="O155" i="10"/>
  <c r="S155" i="10"/>
  <c r="S102" i="10"/>
  <c r="W155" i="10"/>
  <c r="W102" i="10"/>
  <c r="AA155" i="10"/>
  <c r="AA102" i="10"/>
  <c r="AE155" i="10"/>
  <c r="AI155" i="10"/>
  <c r="AI102" i="10"/>
  <c r="AM155" i="10"/>
  <c r="AM102" i="10"/>
  <c r="AQ155" i="10"/>
  <c r="AQ102" i="10"/>
  <c r="AU155" i="10"/>
  <c r="F156" i="10"/>
  <c r="F103" i="10"/>
  <c r="J156" i="10"/>
  <c r="J103" i="10"/>
  <c r="N156" i="10"/>
  <c r="N103" i="10"/>
  <c r="R156" i="10"/>
  <c r="R103" i="10"/>
  <c r="V156" i="10"/>
  <c r="V103" i="10"/>
  <c r="Z156" i="10"/>
  <c r="Z103" i="10"/>
  <c r="AD156" i="10"/>
  <c r="AD103" i="10"/>
  <c r="AH156" i="10"/>
  <c r="AH103" i="10"/>
  <c r="AL156" i="10"/>
  <c r="AL103" i="10"/>
  <c r="AP156" i="10"/>
  <c r="AP103" i="10"/>
  <c r="F51" i="10"/>
  <c r="N51" i="10"/>
  <c r="V51" i="10"/>
  <c r="AD51" i="10"/>
  <c r="AL51" i="10"/>
  <c r="AT51" i="10"/>
  <c r="H59" i="10"/>
  <c r="P59" i="10"/>
  <c r="X59" i="10"/>
  <c r="AF59" i="10"/>
  <c r="AN59" i="10"/>
  <c r="AV59" i="10"/>
  <c r="I60" i="10"/>
  <c r="Q60" i="10"/>
  <c r="Y60" i="10"/>
  <c r="AG60" i="10"/>
  <c r="AO60" i="10"/>
  <c r="AW60" i="10"/>
  <c r="J61" i="10"/>
  <c r="R61" i="10"/>
  <c r="Z61" i="10"/>
  <c r="AH61" i="10"/>
  <c r="AP61" i="10"/>
  <c r="K62" i="10"/>
  <c r="S62" i="10"/>
  <c r="AA62" i="10"/>
  <c r="AI62" i="10"/>
  <c r="AQ62" i="10"/>
  <c r="L63" i="10"/>
  <c r="T63" i="10"/>
  <c r="AB63" i="10"/>
  <c r="AJ63" i="10"/>
  <c r="AR63" i="10"/>
  <c r="E64" i="10"/>
  <c r="O64" i="10"/>
  <c r="AK64" i="10"/>
  <c r="AC66" i="10"/>
  <c r="X67" i="10"/>
  <c r="T68" i="10"/>
  <c r="P69" i="10"/>
  <c r="K70" i="10"/>
  <c r="AS72" i="10"/>
  <c r="AK74" i="10"/>
  <c r="AF75" i="10"/>
  <c r="AB76" i="10"/>
  <c r="X77" i="10"/>
  <c r="S78" i="10"/>
  <c r="Y80" i="10"/>
  <c r="AP81" i="10"/>
  <c r="L83" i="10"/>
  <c r="AC84" i="10"/>
  <c r="AT85" i="10"/>
  <c r="P87" i="10"/>
  <c r="AG88" i="10"/>
  <c r="T91" i="10"/>
  <c r="AK92" i="10"/>
  <c r="G94" i="10"/>
  <c r="X95" i="10"/>
  <c r="AO96" i="10"/>
  <c r="K98" i="10"/>
  <c r="AB99" i="10"/>
  <c r="AS100" i="10"/>
  <c r="O102" i="10"/>
  <c r="AF103" i="10"/>
  <c r="V112" i="10"/>
  <c r="AD119" i="10"/>
  <c r="AI149" i="10"/>
  <c r="AW156" i="10"/>
  <c r="AW103" i="10"/>
  <c r="AT156" i="10"/>
  <c r="AT103" i="10"/>
  <c r="AX152" i="10" l="1"/>
  <c r="AY152" i="10"/>
  <c r="AX62" i="10"/>
  <c r="AY62" i="10"/>
  <c r="AB157" i="10"/>
  <c r="AF106" i="10"/>
  <c r="AF104" i="10"/>
  <c r="AX115" i="10"/>
  <c r="AX114" i="10"/>
  <c r="S157" i="10"/>
  <c r="S160" i="10"/>
  <c r="AX142" i="10"/>
  <c r="AY142" i="10"/>
  <c r="AN104" i="10"/>
  <c r="Z157" i="10"/>
  <c r="AW160" i="10"/>
  <c r="M157" i="10"/>
  <c r="M160" i="10"/>
  <c r="AR157" i="10"/>
  <c r="AY125" i="10"/>
  <c r="AX125" i="10"/>
  <c r="V160" i="10"/>
  <c r="V157" i="10"/>
  <c r="X106" i="10"/>
  <c r="X104" i="10"/>
  <c r="AT157" i="10"/>
  <c r="Y157" i="10"/>
  <c r="Y160" i="10"/>
  <c r="AX156" i="10"/>
  <c r="AY156" i="10"/>
  <c r="AY148" i="10"/>
  <c r="AX148" i="10"/>
  <c r="AX136" i="10"/>
  <c r="AY136" i="10"/>
  <c r="U157" i="10"/>
  <c r="U160" i="10"/>
  <c r="L104" i="10"/>
  <c r="AY127" i="10"/>
  <c r="AX127" i="10"/>
  <c r="AV160" i="10"/>
  <c r="AV157" i="10"/>
  <c r="AF157" i="10"/>
  <c r="AX101" i="10"/>
  <c r="AM104" i="10"/>
  <c r="AM106" i="10"/>
  <c r="W95" i="10"/>
  <c r="AX95" i="10" s="1"/>
  <c r="AR94" i="10"/>
  <c r="P147" i="10"/>
  <c r="AY147" i="10" s="1"/>
  <c r="AK93" i="10"/>
  <c r="Q93" i="10"/>
  <c r="AL92" i="10"/>
  <c r="N92" i="10"/>
  <c r="AY92" i="10" s="1"/>
  <c r="AQ91" i="10"/>
  <c r="S91" i="10"/>
  <c r="AX91" i="10" s="1"/>
  <c r="AJ90" i="10"/>
  <c r="T90" i="10"/>
  <c r="AO89" i="10"/>
  <c r="AY89" i="10" s="1"/>
  <c r="Q89" i="10"/>
  <c r="AL88" i="10"/>
  <c r="N88" i="10"/>
  <c r="AY88" i="10" s="1"/>
  <c r="AI87" i="10"/>
  <c r="K87" i="10"/>
  <c r="AX87" i="10" s="1"/>
  <c r="AF86" i="10"/>
  <c r="L86" i="10"/>
  <c r="L106" i="10" s="1"/>
  <c r="AG85" i="10"/>
  <c r="AY85" i="10" s="1"/>
  <c r="I85" i="10"/>
  <c r="AD84" i="10"/>
  <c r="F84" i="10"/>
  <c r="AE83" i="10"/>
  <c r="G83" i="10"/>
  <c r="AB82" i="10"/>
  <c r="H82" i="10"/>
  <c r="AY82" i="10" s="1"/>
  <c r="AC134" i="10"/>
  <c r="E81" i="10"/>
  <c r="Z80" i="10"/>
  <c r="F80" i="10"/>
  <c r="AY80" i="10" s="1"/>
  <c r="AA132" i="10"/>
  <c r="AA157" i="10" s="1"/>
  <c r="AV78" i="10"/>
  <c r="X78" i="10"/>
  <c r="AS77" i="10"/>
  <c r="U77" i="10"/>
  <c r="AY77" i="10" s="1"/>
  <c r="AP76" i="10"/>
  <c r="AP104" i="10" s="1"/>
  <c r="R76" i="10"/>
  <c r="AI75" i="10"/>
  <c r="O75" i="10"/>
  <c r="AY75" i="10" s="1"/>
  <c r="AJ74" i="10"/>
  <c r="AW73" i="10"/>
  <c r="AC73" i="10"/>
  <c r="E126" i="10"/>
  <c r="Z72" i="10"/>
  <c r="AQ71" i="10"/>
  <c r="W71" i="10"/>
  <c r="W104" i="10" s="1"/>
  <c r="G71" i="10"/>
  <c r="AY71" i="10" s="1"/>
  <c r="AJ70" i="10"/>
  <c r="P70" i="10"/>
  <c r="AW122" i="10"/>
  <c r="AW157" i="10" s="1"/>
  <c r="AG122" i="10"/>
  <c r="AY122" i="10" s="1"/>
  <c r="Q122" i="10"/>
  <c r="AT68" i="10"/>
  <c r="AD68" i="10"/>
  <c r="N68" i="10"/>
  <c r="AX68" i="10" s="1"/>
  <c r="AQ67" i="10"/>
  <c r="AE120" i="10"/>
  <c r="O120" i="10"/>
  <c r="AX120" i="10" s="1"/>
  <c r="AR66" i="10"/>
  <c r="AY66" i="10" s="1"/>
  <c r="X66" i="10"/>
  <c r="H66" i="10"/>
  <c r="H106" i="10" s="1"/>
  <c r="AC118" i="10"/>
  <c r="AC157" i="10" s="1"/>
  <c r="E65" i="10"/>
  <c r="AD64" i="10"/>
  <c r="AD104" i="10" s="1"/>
  <c r="AU63" i="10"/>
  <c r="AE63" i="10"/>
  <c r="AE104" i="10" s="1"/>
  <c r="G63" i="10"/>
  <c r="G104" i="10" s="1"/>
  <c r="X115" i="10"/>
  <c r="X160" i="10" s="1"/>
  <c r="AG114" i="10"/>
  <c r="AG157" i="10" s="1"/>
  <c r="I114" i="10"/>
  <c r="I157" i="10" s="1"/>
  <c r="AD113" i="10"/>
  <c r="AD160" i="10" s="1"/>
  <c r="AU59" i="10"/>
  <c r="O59" i="10"/>
  <c r="AY153" i="10"/>
  <c r="AX153" i="10"/>
  <c r="AX84" i="10"/>
  <c r="AH160" i="10"/>
  <c r="AH157" i="10"/>
  <c r="Q157" i="10"/>
  <c r="Q160" i="10"/>
  <c r="AJ157" i="10"/>
  <c r="AX89" i="10"/>
  <c r="AY64" i="10"/>
  <c r="V106" i="10"/>
  <c r="AX140" i="10"/>
  <c r="AY140" i="10"/>
  <c r="T106" i="10"/>
  <c r="T104" i="10"/>
  <c r="AY155" i="10"/>
  <c r="AX155" i="10"/>
  <c r="AY86" i="10"/>
  <c r="AX86" i="10"/>
  <c r="AX129" i="10"/>
  <c r="AL104" i="10"/>
  <c r="AL106" i="10"/>
  <c r="AV106" i="10"/>
  <c r="AV104" i="10"/>
  <c r="AY100" i="10"/>
  <c r="AX100" i="10"/>
  <c r="AY96" i="10"/>
  <c r="AX96" i="10"/>
  <c r="AT104" i="10"/>
  <c r="AT106" i="10"/>
  <c r="J160" i="10"/>
  <c r="J157" i="10"/>
  <c r="M106" i="10"/>
  <c r="M104" i="10"/>
  <c r="AY144" i="10"/>
  <c r="AX144" i="10"/>
  <c r="AX71" i="10"/>
  <c r="AJ106" i="10"/>
  <c r="AJ104" i="10"/>
  <c r="AX70" i="10"/>
  <c r="AQ160" i="10"/>
  <c r="K157" i="10"/>
  <c r="K160" i="10"/>
  <c r="AX154" i="10"/>
  <c r="AY154" i="10"/>
  <c r="AY150" i="10"/>
  <c r="AX150" i="10"/>
  <c r="G157" i="10"/>
  <c r="G160" i="10"/>
  <c r="F139" i="10"/>
  <c r="AY139" i="10" s="1"/>
  <c r="AP131" i="10"/>
  <c r="Z115" i="10"/>
  <c r="AY115" i="10" s="1"/>
  <c r="AL112" i="10"/>
  <c r="AV103" i="10"/>
  <c r="AX103" i="10" s="1"/>
  <c r="AE102" i="10"/>
  <c r="AY102" i="10" s="1"/>
  <c r="N101" i="10"/>
  <c r="AY101" i="10" s="1"/>
  <c r="AR99" i="10"/>
  <c r="AX99" i="10" s="1"/>
  <c r="AA98" i="10"/>
  <c r="AY98" i="10" s="1"/>
  <c r="J97" i="10"/>
  <c r="AY97" i="10" s="1"/>
  <c r="AN95" i="10"/>
  <c r="AN106" i="10" s="1"/>
  <c r="W94" i="10"/>
  <c r="F93" i="10"/>
  <c r="AY93" i="10" s="1"/>
  <c r="AJ91" i="10"/>
  <c r="S90" i="10"/>
  <c r="AX90" i="10" s="1"/>
  <c r="AW88" i="10"/>
  <c r="AF87" i="10"/>
  <c r="O86" i="10"/>
  <c r="AS84" i="10"/>
  <c r="AY84" i="10" s="1"/>
  <c r="AB83" i="10"/>
  <c r="AX83" i="10" s="1"/>
  <c r="K82" i="10"/>
  <c r="AO80" i="10"/>
  <c r="Z79" i="10"/>
  <c r="AX79" i="10" s="1"/>
  <c r="AD78" i="10"/>
  <c r="AX78" i="10" s="1"/>
  <c r="AH77" i="10"/>
  <c r="AH104" i="10" s="1"/>
  <c r="AM76" i="10"/>
  <c r="AX76" i="10" s="1"/>
  <c r="AU74" i="10"/>
  <c r="E74" i="10"/>
  <c r="M72" i="10"/>
  <c r="AX72" i="10" s="1"/>
  <c r="R71" i="10"/>
  <c r="R104" i="10" s="1"/>
  <c r="V70" i="10"/>
  <c r="V104" i="10" s="1"/>
  <c r="Z69" i="10"/>
  <c r="AY69" i="10" s="1"/>
  <c r="AE68" i="10"/>
  <c r="AM66" i="10"/>
  <c r="AR65" i="10"/>
  <c r="AR106" i="10" s="1"/>
  <c r="AS63" i="10"/>
  <c r="AS106" i="10" s="1"/>
  <c r="M63" i="10"/>
  <c r="AQ61" i="10"/>
  <c r="AQ104" i="10" s="1"/>
  <c r="K61" i="10"/>
  <c r="K104" i="10" s="1"/>
  <c r="AO59" i="10"/>
  <c r="I59" i="10"/>
  <c r="AV64" i="10"/>
  <c r="AK63" i="10"/>
  <c r="AK106" i="10" s="1"/>
  <c r="E63" i="10"/>
  <c r="E104" i="10" s="1"/>
  <c r="AI61" i="10"/>
  <c r="AI104" i="10" s="1"/>
  <c r="AG59" i="10"/>
  <c r="P64" i="10"/>
  <c r="P106" i="10" s="1"/>
  <c r="AC63" i="10"/>
  <c r="AC106" i="10" s="1"/>
  <c r="AA61" i="10"/>
  <c r="AA104" i="10" s="1"/>
  <c r="Y59" i="10"/>
  <c r="U63" i="10"/>
  <c r="U106" i="10" s="1"/>
  <c r="S61" i="10"/>
  <c r="S104" i="10" s="1"/>
  <c r="AW59" i="10"/>
  <c r="Q59" i="10"/>
  <c r="AN151" i="10"/>
  <c r="AN160" i="10" s="1"/>
  <c r="P151" i="10"/>
  <c r="AY151" i="10" s="1"/>
  <c r="AO150" i="10"/>
  <c r="U150" i="10"/>
  <c r="AP149" i="10"/>
  <c r="R149" i="10"/>
  <c r="AX149" i="10" s="1"/>
  <c r="AM148" i="10"/>
  <c r="AM157" i="10" s="1"/>
  <c r="W148" i="10"/>
  <c r="AR147" i="10"/>
  <c r="AR160" i="10" s="1"/>
  <c r="P94" i="10"/>
  <c r="AY94" i="10" s="1"/>
  <c r="AK146" i="10"/>
  <c r="AK157" i="10" s="1"/>
  <c r="Q146" i="10"/>
  <c r="AX146" i="10" s="1"/>
  <c r="AL145" i="10"/>
  <c r="N145" i="10"/>
  <c r="AX145" i="10" s="1"/>
  <c r="AQ144" i="10"/>
  <c r="S144" i="10"/>
  <c r="AJ143" i="10"/>
  <c r="AJ160" i="10" s="1"/>
  <c r="T143" i="10"/>
  <c r="T160" i="10" s="1"/>
  <c r="AO142" i="10"/>
  <c r="AO157" i="10" s="1"/>
  <c r="Q142" i="10"/>
  <c r="AL141" i="10"/>
  <c r="N141" i="10"/>
  <c r="N160" i="10" s="1"/>
  <c r="AI140" i="10"/>
  <c r="K140" i="10"/>
  <c r="AF139" i="10"/>
  <c r="AF160" i="10" s="1"/>
  <c r="L139" i="10"/>
  <c r="AG138" i="10"/>
  <c r="I138" i="10"/>
  <c r="AY138" i="10" s="1"/>
  <c r="AD137" i="10"/>
  <c r="F137" i="10"/>
  <c r="AY137" i="10" s="1"/>
  <c r="AE136" i="10"/>
  <c r="G136" i="10"/>
  <c r="AB135" i="10"/>
  <c r="AB160" i="10" s="1"/>
  <c r="H135" i="10"/>
  <c r="AY135" i="10" s="1"/>
  <c r="AC81" i="10"/>
  <c r="E134" i="10"/>
  <c r="Z133" i="10"/>
  <c r="F133" i="10"/>
  <c r="AY133" i="10" s="1"/>
  <c r="AA79" i="10"/>
  <c r="AV131" i="10"/>
  <c r="X131" i="10"/>
  <c r="AY131" i="10" s="1"/>
  <c r="AS130" i="10"/>
  <c r="AS157" i="10" s="1"/>
  <c r="U130" i="10"/>
  <c r="AP129" i="10"/>
  <c r="AP160" i="10" s="1"/>
  <c r="R129" i="10"/>
  <c r="AY129" i="10" s="1"/>
  <c r="AI128" i="10"/>
  <c r="AX128" i="10" s="1"/>
  <c r="O128" i="10"/>
  <c r="AJ127" i="10"/>
  <c r="AW126" i="10"/>
  <c r="AC126" i="10"/>
  <c r="E73" i="10"/>
  <c r="Z125" i="10"/>
  <c r="AQ124" i="10"/>
  <c r="AQ157" i="10" s="1"/>
  <c r="W124" i="10"/>
  <c r="W157" i="10" s="1"/>
  <c r="G124" i="10"/>
  <c r="AX124" i="10" s="1"/>
  <c r="AJ123" i="10"/>
  <c r="P123" i="10"/>
  <c r="AY123" i="10" s="1"/>
  <c r="AW69" i="10"/>
  <c r="AG69" i="10"/>
  <c r="Q69" i="10"/>
  <c r="AT121" i="10"/>
  <c r="AT160" i="10" s="1"/>
  <c r="AD121" i="10"/>
  <c r="AY121" i="10" s="1"/>
  <c r="N121" i="10"/>
  <c r="AQ120" i="10"/>
  <c r="AE67" i="10"/>
  <c r="O67" i="10"/>
  <c r="AY67" i="10" s="1"/>
  <c r="AR119" i="10"/>
  <c r="X119" i="10"/>
  <c r="H119" i="10"/>
  <c r="AY119" i="10" s="1"/>
  <c r="AC65" i="10"/>
  <c r="E118" i="10"/>
  <c r="E160" i="10" s="1"/>
  <c r="AD117" i="10"/>
  <c r="AY117" i="10" s="1"/>
  <c r="AU116" i="10"/>
  <c r="AE116" i="10"/>
  <c r="AE157" i="10" s="1"/>
  <c r="G116" i="10"/>
  <c r="L115" i="10"/>
  <c r="L160" i="10" s="1"/>
  <c r="AG61" i="10"/>
  <c r="I61" i="10"/>
  <c r="AX61" i="10" s="1"/>
  <c r="R113" i="10"/>
  <c r="AY113" i="10" s="1"/>
  <c r="AU112" i="10"/>
  <c r="O112" i="10"/>
  <c r="J60" i="10"/>
  <c r="AY60" i="10" s="1"/>
  <c r="AM160" i="10" l="1"/>
  <c r="W106" i="10"/>
  <c r="AX122" i="10"/>
  <c r="AX138" i="10"/>
  <c r="AX147" i="10"/>
  <c r="AY120" i="10"/>
  <c r="AY132" i="10"/>
  <c r="AY99" i="10"/>
  <c r="AS104" i="10"/>
  <c r="R157" i="10"/>
  <c r="AH106" i="10"/>
  <c r="P104" i="10"/>
  <c r="R106" i="10"/>
  <c r="AY72" i="10"/>
  <c r="AY78" i="10"/>
  <c r="AY83" i="10"/>
  <c r="AY103" i="10"/>
  <c r="AX113" i="10"/>
  <c r="AY76" i="10"/>
  <c r="AE106" i="10"/>
  <c r="L157" i="10"/>
  <c r="AY90" i="10"/>
  <c r="AY124" i="10"/>
  <c r="AX88" i="10"/>
  <c r="O104" i="10"/>
  <c r="O106" i="10"/>
  <c r="AX92" i="10"/>
  <c r="AA160" i="10"/>
  <c r="AX97" i="10"/>
  <c r="K106" i="10"/>
  <c r="AQ106" i="10"/>
  <c r="AX77" i="10"/>
  <c r="H157" i="10"/>
  <c r="X157" i="10"/>
  <c r="AN157" i="10"/>
  <c r="AX119" i="10"/>
  <c r="AX131" i="10"/>
  <c r="AX139" i="10"/>
  <c r="AR104" i="10"/>
  <c r="AK160" i="10"/>
  <c r="AY79" i="10"/>
  <c r="AY91" i="10"/>
  <c r="I160" i="10"/>
  <c r="AO160" i="10"/>
  <c r="AD106" i="10"/>
  <c r="AX117" i="10"/>
  <c r="AX98" i="10"/>
  <c r="AY95" i="10"/>
  <c r="AP157" i="10"/>
  <c r="AX137" i="10"/>
  <c r="AX60" i="10"/>
  <c r="T157" i="10"/>
  <c r="AX123" i="10"/>
  <c r="AK104" i="10"/>
  <c r="F106" i="10"/>
  <c r="AY145" i="10"/>
  <c r="AE160" i="10"/>
  <c r="AY146" i="10"/>
  <c r="AA106" i="10"/>
  <c r="AI106" i="10"/>
  <c r="AX82" i="10"/>
  <c r="AC104" i="10"/>
  <c r="AX133" i="10"/>
  <c r="AX93" i="10"/>
  <c r="AY61" i="10"/>
  <c r="AX102" i="10"/>
  <c r="AC160" i="10"/>
  <c r="AY87" i="10"/>
  <c r="AG160" i="10"/>
  <c r="AP106" i="10"/>
  <c r="AX80" i="10"/>
  <c r="H104" i="10"/>
  <c r="AY63" i="10"/>
  <c r="AX63" i="10"/>
  <c r="AO106" i="10"/>
  <c r="AO104" i="10"/>
  <c r="AX74" i="10"/>
  <c r="AY74" i="10"/>
  <c r="AL160" i="10"/>
  <c r="AL157" i="10"/>
  <c r="AX130" i="10"/>
  <c r="Z106" i="10"/>
  <c r="AX121" i="10"/>
  <c r="AS160" i="10"/>
  <c r="AX59" i="10"/>
  <c r="AY65" i="10"/>
  <c r="AX65" i="10"/>
  <c r="AY126" i="10"/>
  <c r="AX126" i="10"/>
  <c r="F157" i="10"/>
  <c r="G106" i="10"/>
  <c r="AI160" i="10"/>
  <c r="AX69" i="10"/>
  <c r="AX85" i="10"/>
  <c r="P157" i="10"/>
  <c r="AX135" i="10"/>
  <c r="AX112" i="10"/>
  <c r="AX67" i="10"/>
  <c r="U104" i="10"/>
  <c r="J106" i="10"/>
  <c r="AX66" i="10"/>
  <c r="AY128" i="10"/>
  <c r="N106" i="10"/>
  <c r="AX141" i="10"/>
  <c r="W160" i="10"/>
  <c r="AX151" i="10"/>
  <c r="AY116" i="10"/>
  <c r="AX143" i="10"/>
  <c r="AD157" i="10"/>
  <c r="S106" i="10"/>
  <c r="AX94" i="10"/>
  <c r="AB104" i="10"/>
  <c r="AX75" i="10"/>
  <c r="N157" i="10"/>
  <c r="AY68" i="10"/>
  <c r="AY149" i="10"/>
  <c r="O157" i="10"/>
  <c r="O160" i="10"/>
  <c r="AY130" i="10"/>
  <c r="AY70" i="10"/>
  <c r="Z104" i="10"/>
  <c r="AX64" i="10"/>
  <c r="AY59" i="10"/>
  <c r="F160" i="10"/>
  <c r="AI157" i="10"/>
  <c r="P160" i="10"/>
  <c r="AY112" i="10"/>
  <c r="J104" i="10"/>
  <c r="N104" i="10"/>
  <c r="AY141" i="10"/>
  <c r="AX116" i="10"/>
  <c r="Z160" i="10"/>
  <c r="AY114" i="10"/>
  <c r="AY143" i="10"/>
  <c r="AB106" i="10"/>
  <c r="AU157" i="10"/>
  <c r="AU160" i="10"/>
  <c r="AY134" i="10"/>
  <c r="AX134" i="10"/>
  <c r="Q106" i="10"/>
  <c r="Q104" i="10"/>
  <c r="Y106" i="10"/>
  <c r="Y104" i="10"/>
  <c r="AG106" i="10"/>
  <c r="AG104" i="10"/>
  <c r="AY118" i="10"/>
  <c r="AX118" i="10"/>
  <c r="AY73" i="10"/>
  <c r="AX73" i="10"/>
  <c r="AW106" i="10"/>
  <c r="AW104" i="10"/>
  <c r="I106" i="10"/>
  <c r="I104" i="10"/>
  <c r="AX132" i="10"/>
  <c r="R160" i="10"/>
  <c r="E106" i="10"/>
  <c r="AU104" i="10"/>
  <c r="AU106" i="10"/>
  <c r="AY81" i="10"/>
  <c r="AX81" i="10"/>
  <c r="H160" i="10"/>
  <c r="E157" i="10"/>
  <c r="F104" i="10"/>
  <c r="E105" i="10" s="1"/>
  <c r="E159" i="10" l="1"/>
  <c r="E158" i="10"/>
  <c r="F8" i="3" l="1"/>
  <c r="F6" i="3"/>
  <c r="F7" i="3"/>
  <c r="F5" i="3"/>
  <c r="F4" i="3"/>
  <c r="F3" i="3"/>
  <c r="F2" i="3"/>
  <c r="F31" i="7"/>
  <c r="E31" i="7"/>
</calcChain>
</file>

<file path=xl/sharedStrings.xml><?xml version="1.0" encoding="utf-8"?>
<sst xmlns="http://schemas.openxmlformats.org/spreadsheetml/2006/main" count="5266" uniqueCount="1039">
  <si>
    <t>Title</t>
  </si>
  <si>
    <t>Year</t>
  </si>
  <si>
    <t>The effect of degree of injury, successive injury and functional activity upon regeneration in the Scyphomedusan, Cassiopea xamachana</t>
  </si>
  <si>
    <t>The nature of nerve conduction in Cassiopea</t>
  </si>
  <si>
    <t>The influence of the marginal sense organs on functional activity in Cassiopea xamachana</t>
  </si>
  <si>
    <t>The influence of the marginal sense organs on metabolic activity in Cassiopea xamachana bigelow</t>
  </si>
  <si>
    <t>Nerve conduction, and other reactions in Cassiopea</t>
  </si>
  <si>
    <t>Further studies of nerve conduction in Cassiopea</t>
  </si>
  <si>
    <t>The influence of the marginal sense organs on the rate of regeneration in Cassiopea xamachana</t>
  </si>
  <si>
    <t>The effect of stretching on the rate of conduction in the neuro muscular network in Cassiopea</t>
  </si>
  <si>
    <t>FURTHER STUDIES OF NERVE CONDUCTION IN CASSIOPEA</t>
  </si>
  <si>
    <t>The effect of oxygen tension on the metabolism of Cassiopea</t>
  </si>
  <si>
    <t>On the composition of the medusa, Cassiopea xamachana and the changes in it after starvation</t>
  </si>
  <si>
    <t>The direct and indirect calorimetry of cassiopea xamachana. The effect of stretching on the rate of the nerve impulse.</t>
  </si>
  <si>
    <t>Effect of diminished oxygen upon rate of nerve conduction in Cassiopea</t>
  </si>
  <si>
    <t>On the nature of inhibition in Pennatula</t>
  </si>
  <si>
    <t>Regarding the nudosoid state of jellyfish</t>
  </si>
  <si>
    <t>On cassiopeia ndrosia ag plus may from the Australian waters</t>
  </si>
  <si>
    <t>RESPIRATION OF THE TISSUES OF SOME INVERTEBRATES AND ITS INHIBITION BY CYANIDE</t>
  </si>
  <si>
    <t>Tropical jellyfish and other marine stingings.</t>
  </si>
  <si>
    <t>THE EFFECTS OF IONS AND DRUGS ON NEUROMUSCULAR PREPARATIONS OF SEA ANEMONES .1. ON PREPARATIONS OF THE COLUMN OF CALLIACTIS AND METRIDIUM</t>
  </si>
  <si>
    <t>Notes on associations between hyperiid amphipods and medusae in Chesapeake and Narragansett Bays and the Niantic River</t>
  </si>
  <si>
    <t>RADIOELECTRIC EMISSION OF CASSIOPEA A</t>
  </si>
  <si>
    <t>Normal and experimentally modified development of buds in Cassiopea (phylum Coelenterata; class Scyphozoa).</t>
  </si>
  <si>
    <t>NEURAL REDUNDANCY AND REGULARITY OF SWIMMING BEATS IN SCYPHOZOAN MEDUSAE</t>
  </si>
  <si>
    <t>INVESTIGATION OF SEVERAL NEBULAE IN CASSIOPEA WITH FABRY - PEROT STANDARD</t>
  </si>
  <si>
    <t>X PERSEI AS A STELLAR X-RAY SOURCE - COMPARISON WITH GAMMA CASSIOPEA</t>
  </si>
  <si>
    <t>SOME ASPECTS OF REGENERATION IN SCYPHISTOMA OF CASSIOPEA CLASS SCYPHOZOA AS REVEALED BY USE OF ANTIMETABOLITES AND MICROSPECTROPHOTOMETRY</t>
  </si>
  <si>
    <t>OBSERVATIONS ON NUTRITION AND MORPHOLOGY OF SYMBIODINIUM-MICROADRIATICUM</t>
  </si>
  <si>
    <t>PRODUCTIVITY AND ORGANIC CONSUMPTION IN CASSIOPEA AND CONDYLACTUS</t>
  </si>
  <si>
    <t>DIFFERENCES OF AMMONIA METABOLISM IN SYMBIOTIC AND APOSYMBIOTIC CONDYLACTUS AND CASSIOPEA SPP</t>
  </si>
  <si>
    <t>BACTERIA AND WETTING POTENTIAL DETERMINE ATTACHMENT CAPACITY AND METAMORPHOSIS OF MARINE SUBSTRATUM INHABITANTS</t>
  </si>
  <si>
    <t>SYMBIOSIS AND EVOLUTION OF LARGER FORAMINIFERA</t>
  </si>
  <si>
    <t>POLYP MORPHOGENESIS IN A SCYPHOZOAN - EVIDENCE FOR A HEAD INHIBITOR FROM PRESUMPTIVE FOOT END IN VEGETATIVE BUDS OF CASSIOPEIA-ANDROMEDA</t>
  </si>
  <si>
    <t>STROBILATION, BUDDING AND INITIATION OF SCYPHISTOMA MORPHOGENESIS IN RHIZOSTOME CASSIOPEA-ANDROMEDA (CNIDARIA-SCYPHOZOA)</t>
  </si>
  <si>
    <t>BACTERIAL INDUCTION OF SETTLEMENT AND METAMORPHOSIS IN THE PLANULA LARVAE OF CASSIOPEA-ANDROMEDA (CNIDARIA, SCYPHOZOA, RHIZOSTOMEAE)</t>
  </si>
  <si>
    <t>ASEXUAL REPRODUCTION IN SCYPHISTOMAE OF CASSIOPEA-XAMACHANA (SCYPHOZOA, RHIZOTOMA) - EXOGENOUS EFFECTS AND THE INTERACTION OF BUDDING AND STROBILATION</t>
  </si>
  <si>
    <t>OBSERVATIONS ON THE THECA OF THE MOTILE PHASE OF FREE-LIVING AND SYMBIOTIC ISOLATES OF ZOOXANTHELLA-MICROADRIATICA (FREUDENTHAL) COMB NOV</t>
  </si>
  <si>
    <t>EFFECT OF DIFFERENT ZOOXANTHELLAE ON THE GROWTH OF EXPERIMENTALLY RE-INFECTED HOSTS</t>
  </si>
  <si>
    <t>COMPOSITION OF MUCUS RELEASED BY CORAL-REEF COELENTERATES</t>
  </si>
  <si>
    <t>LARGE-SCALE FIELD-TESTS AND ENVIRONMENTAL ASSESSMENTS OF SUMITHION (FENITROTHION) AGAINST ADULT MOSQUITOS IN GRAND-CAYMAN, WEST-INDIES</t>
  </si>
  <si>
    <t>THE EFFECT OF THE ENDOSYMBIOTIC ZOOXANTHELLAE ON ASEXUAL REPRODUCTION AND GROWTH OF CASSIOPEA-ANDROMEDA (COELENTERATA)</t>
  </si>
  <si>
    <t>ACQUISITION OF INTRACELLULAR ZOOXANTHELLAE BY APOSYMBIOTIC SCYPHISTOMAE OF CASSIOPEA-XAMACHANA - EFFECTS OF ALGAL SOURCE AND HISTORY</t>
  </si>
  <si>
    <t>INTERSPECIFIC AND INTRASPECIFIC ACRORHAGIAL AGGRESSIVE-BEHAVIOR AMONG SEA-ANEMONES - A RECOGNITION OF SELF AND NOT-SELF</t>
  </si>
  <si>
    <t>EFFECT OF SYMBIOTIC ZOOXANTHELLAE AND TEMPERATURE ON BUDDING AND STROBILATION IN CASSIOPEIA-ANDROMEDA (ESCHSCHOLZ)</t>
  </si>
  <si>
    <t>Removal of bound calcium from nematocyst contents causes discharge</t>
  </si>
  <si>
    <t>AN ULTRASTRUCTURAL-STUDY OF THE SUBUMBRELLAR MUSCULATURE AND DESMOSOMAL COMPLEXES OF CASSIOPEA-XAMACHANA (CNIDARIA, SCYPHOZOA)</t>
  </si>
  <si>
    <t>SUMMARY OF RADIAL-VELOCITIES OF FAST-MOVING CONDENSATIONS OF CASSIOPEA-A</t>
  </si>
  <si>
    <t>RECOGNITION PHENOMENA IN SYMBIOSES BETWEEN MARINE-INVERTEBRATES AND ZOOXANTHELLAE - UPTAKE, SEQUESTRATION AND PERSISTENCE</t>
  </si>
  <si>
    <t>CARBON METABOLISM AND STROBILATION IN CASSIOPEA-ANDROMEDEA (CNIDARIA, SCYPHOZOA) - SIGNIFICANCE OF ENDOSYMBIOTIC DINOFLAGELLATES</t>
  </si>
  <si>
    <t>INVESTIGATION INTO INTERSPECIFIC ENCOUNTERS OF THE SEA HARE APLYSIA-DACTYLOMELA RANG, 1828 (GASTROPODA, OPISTHOBRANCHIA)</t>
  </si>
  <si>
    <t>REMOVAL OF BOUND CALCIUM FROM NEMATOCYST CONTENTS CAUSES DISCHARGE</t>
  </si>
  <si>
    <t>HEAT DISSOCIATION AND MACERATION OF MARINE CNIDARIA</t>
  </si>
  <si>
    <t>TRANSPORT OF AMINO-ACIDS FROM THE CNIDARIAN CASSIOPEA TO ITS ENDOSYMBIOTIC ZOOXANTHELLAE</t>
  </si>
  <si>
    <t>AMINO-ACID-UPTAKE BY THE ZOOXANTHELLAE FROM THE CNIDARIAN-CASSIOPEA</t>
  </si>
  <si>
    <t>RHYTHMICITY OF A SCYPHOZOAN JELLYFISH, CASSIOPEA XAMACHANA BIGELOW</t>
  </si>
  <si>
    <t>FINE-STRUCTURE OF A SCYPHOZOAN PLANULA, CASSIOPEIA-XAMACHANA</t>
  </si>
  <si>
    <t>SOLAR ULTRAVIOLET PHOTOBIOLOGY OF THE REEF CORAL POCILLOPORA-DAMICORNIS AND SYMBIOTIC ZOOXANTHELLAE</t>
  </si>
  <si>
    <t>The structure and function of the nematocysts of Chironex fleckeri Southcott 1956</t>
  </si>
  <si>
    <t>EVAPORATING STARS - THE WOLF-RAYET STARS</t>
  </si>
  <si>
    <t>THE STRUCTURE AND FUNCTION OF THE NEMATOCYSTS OF CHIRONEX-FLECKERI SOUTHCOTT, 1956</t>
  </si>
  <si>
    <t>ALANINE UPTAKE BY ISOLATED ZOOXANTHELLAE FROM CASSIOPEA XAMACHANA (CNIDARIA, SCYPHOZOA) AND ITS SUPPRESSION BY AN ANIMAL HOMOGENATE FRACTION</t>
  </si>
  <si>
    <t>SELECTIVITY IN PHAGOCYTOSIS AND PERSISTENCE OF SYMBIOTIC ALGAE BY THE SCYPHISTOMA STAGE OF THE JELLYFISH CASSIOPEIA-XAMACHANA</t>
  </si>
  <si>
    <t>ENDOCYTOSIS OF THE SYMBIOTIC DINOFLAGELLATE SYMBIODINIUM-MICROADRIATICUM FREUDENTHAL BY ENDODERMAL CELLS OF THE SCYPHISTOMAE OF CASSIOPEIA-XAMACHANA AND RESISTANCE OF THE ALGAE TO HOST DIGESTION</t>
  </si>
  <si>
    <t>ALANINE UPTAKE BY ISOLATED ZOOXANTHELLAE OF THE MANGROVE JELLYFISH, CASSIOPEA-XAMACHANA .1. TRANSPORT MECHANISMS AND UTILIZATION</t>
  </si>
  <si>
    <t>ALANINE UPTAKE BY ISOLATED ZOOXANTHELLAE OF THE MANGROVE JELLYFISH, CASSIOPEA-XAMACHANA .2. INHIBITION BY HOST HOMOGENATE FRACTION</t>
  </si>
  <si>
    <t>ENZYMIC DEFENSES AGAINST OXYGEN-TOXICITY IN MARINE CNIDARIANS CONTAINING ENDOSYMBIOTIC ALGAE</t>
  </si>
  <si>
    <t>THE ROLE OF CHEMOSENSORY BEHAVIOR OF SYMBIODINIUM-MICROADRIATICUM, INTERMEDIATE HOSTS, AND HOST BEHAVIOR IN THE INFECTION OF COELENTERATES AND MOLLUSKS WITH ZOOXANTHELLAE</t>
  </si>
  <si>
    <t>A new Dondice ( Opisthobranchia: Favorinidae) predator of Cassiopea in southwest Puerto Rico.</t>
  </si>
  <si>
    <t>CHOLERA-TOXIN AND THYROTROPINE CAN REPLACE NATURAL INDUCERS REQUIRED FOR THE METAMORPHOSIS OF LARVAE AND BUDS OF THE SCYPHOZOAN CASSIOPEA-ANDROMEDA</t>
  </si>
  <si>
    <t>A NEW DONDICE (OPISTHOBRANCHIA, FAVORINIDAE), PREDATOR OF CASSIOPEA IN SOUTHWEST PUERTO-RICO</t>
  </si>
  <si>
    <t>OBSERVATIONS OF ASEXUAL REPRODUCTION AND REGENERATION IN CASSIOPEA (SCYPHOZOA, COELENTERATA)</t>
  </si>
  <si>
    <t>AN UNUSUAL BLUE PROTEIN FROM THE MANGROVE JELLYFISH CASSIOPEA-XAMACHANA</t>
  </si>
  <si>
    <t>MASS EXTINCTIONS AND OPPORTUNISTIC SURVIVORS - REPLY</t>
  </si>
  <si>
    <t>CELLULAR EVENTS IN THE REESTABLISHMENT OF A SYMBIOSIS BETWEEN A MARINE DINOFLAGELLATE AND A COELENTERATE</t>
  </si>
  <si>
    <t>SPECIATION AND SYMBIOTIC DINOFLAGELLATES</t>
  </si>
  <si>
    <t>Regulation in metagenic cnidarian planulae.</t>
  </si>
  <si>
    <t>UNUSUAL CHLOROPLAST STRUCTURES IN ENDOSYMBIOTIC DINOFLAGELLATES - A CLUE TO EVOLUTIONARY DIFFERENTIATION WITHIN THE GENUS SYMBIODINIUM (DINOPHYCEAE)</t>
  </si>
  <si>
    <t>INPUT AND OUTPUT WHICH SOME SPECIES OF COELENTERATE BRING TO THE ENVIRONMENT</t>
  </si>
  <si>
    <t>METABOLIC-RATE AND FOOD-ENERGY REQUIREMENTS OF THE LEATHERBACK SEA-TURTLE, DERMOCHELYS-CORIACEA</t>
  </si>
  <si>
    <t>THE FEEDING AND GROWTH OF THE SEA NETTLE, CHRYSAORA-QUINQUECIRRHA (DESOR), IN THE LABORATORY</t>
  </si>
  <si>
    <t>An unusual blue mesogleal protein from the mangrove jellyfish Cassiopea xamachana</t>
  </si>
  <si>
    <t>BACTERIAL AND ALGAL EFFECTS ON METAMORPHOSIS IN THE LIFE-CYCLE OF CASSIOPEA-ANDROMEDA</t>
  </si>
  <si>
    <t>AMMONIA INDUCES METAMORPHOSIS OF THE ORAL HALF OF BUDS INTO POLYP HEADS IN THE SCYPHOZOAN CASSIOPEA</t>
  </si>
  <si>
    <t>INDUCTION OF METAMORPHOSIS IN THE SYMBIOTIC SCYPHOZOAN CASSIOPEA-ANDROMEDA - ROLE OF MARINE-BACTERIA AND OF BIOCHEMICALS</t>
  </si>
  <si>
    <t>AN UNUSUAL BLUE MESOGLEAL PROTEIN FROM THE MANGROVE JELLYFISH CASSIOPEA-XAMACHANA</t>
  </si>
  <si>
    <t>REQUIREMENT OF EXOGENEOUS INDUCERS FOR METAMORPHOSIS OF AXENIC LARVAE AND BUDS OF CASSIOPEA-ANDROMEDA (CNIDARIA, SCYPHOZOA)</t>
  </si>
  <si>
    <t>SYMBIODINIUM-MICROADRIATICUM FREUDENTHAL, SYMBIODINIUM-GOREAUII SP-NOV, SYMBIODINIUM-KAWAGUTII SP-NOV AND SYMBIODINIUM-PILOSUM SP-NOV - GYMNODINIOID DINOFLAGELLATE SYMBIONTS OF MARINE-INVERTEBRATES</t>
  </si>
  <si>
    <t>Variability in the initiation of diffuse nerve-net impulses in the mangrove jellyfish Cassiopea xamachana (Coelenterate: Scyphozoa)</t>
  </si>
  <si>
    <t>CHEMICAL INDUCTION OF METAMORPHOSIS OF THE SCYPHOZOAN CASSIOPEA SP</t>
  </si>
  <si>
    <t>VARIABILITY IN THE INITIATION OF DIFFUSE NERVE-NET IMPULSES IN THE MANGROVE JELLYFISH CASSIOPEA-XAMACHANA (COELENTERATE, SCYPHOZOA)</t>
  </si>
  <si>
    <t>SUPPRESSION OF EXOGENOUS ALANINE UPTAKE IN ISOLATED ZOOXANTHELLAE BY CNIDARIAN HOST HOMOGENATE FRACTIONS - SPECIES AND SYMBIOSIS SPECIFICITY</t>
  </si>
  <si>
    <t>Novel cnidocysts of narcomedusae and a medusivorous ctenophore and confirmation of kleptocnidism</t>
  </si>
  <si>
    <t>METAMORPHOSIS AND LARVAL ENERGETICS OF THE SCYPHOZOAN JELLYFISH, CASSIOPEA SPP</t>
  </si>
  <si>
    <t>BUD FORMATION AND METAMORPHOSIS IN CASSIOPEA-ANDROMEDA (CNIDARIA, SCYPHOZOA) - A DEVELOPMENTAL AND ULTRASTRUCTURAL-STUDY</t>
  </si>
  <si>
    <t>Glucose and glycerol uptake by isolated zooxanthellae from Cassiopea xamachana: Transport mechanisms and regulation by host homogenate fractions</t>
  </si>
  <si>
    <t>Natural Inducers of Larval Settlement and Metamorphosis Associated With Mangrove Leaves: Identity and The Role of Bacteria In Their Production.</t>
  </si>
  <si>
    <t>BUD FORMATION IN THE SCYPHOZOAN CASSIOPEA-ANDROMEDA - EPITHELIAL DYNAMICS AND FATE MAP</t>
  </si>
  <si>
    <t>GLUCOSE AND GLYCEROL UPTAKE BY ISOLATED ZOOXANTHELLAE FROM CASSIOPEA-XAMACHANA - TRANSPORT MECHANISMS AND REGULATION BY HOST HOMOGENATE FRACTIONS</t>
  </si>
  <si>
    <t>EFFECTS OF AXENIC CULTURE CONDITIONS ON ASEXUAL REPRODUCTION AND METAMORPHOSIS IN THE SYMBIOTIC SCYPHOZOAN CASSIOPEA-ANDROMEDA</t>
  </si>
  <si>
    <t>POTENTIAL NEUROFILAMENT SUBUNITS IN CNIDARIA</t>
  </si>
  <si>
    <t>NATURAL METAMORPHIC CUES OF LARVAE OF A TROPICAL JELLYFISH</t>
  </si>
  <si>
    <t>A MOLECULAR GENETIC CLASSIFICATION OF ZOOXANTHELLAE AND THE EVOLUTION OF ANIMAL-ALGAL SYMBIOSES</t>
  </si>
  <si>
    <t>EFFECTS OF HOST HOMOGENATE ON THE MOTILITY OF ENDOZOIC ALGAE FROM CASSIOPIEA-XAMACHANA</t>
  </si>
  <si>
    <t>BIOSYNTHETIC-STUDIES OF MARINE LIPIDS .33. BIOSYNTHESIS OF DINOSTEROL, PERIDINOSTEROL, AND GORGOSTEROL - UNUSUAL PATTERNS OF BIOALKYLATION IN DINOFLAGELLATE STEROLS</t>
  </si>
  <si>
    <t>OBSERVATIONS IN THE FIELDS OF CASSIOPEA, GEMINI AND MONOCEROS WITH THE GLAZAR SPACE TELESCOPE</t>
  </si>
  <si>
    <t>CHARACTERISTIC BACTERIA ASSOCIATED WITH SURFACES OF CORALLINE ALGAE - A HYPOTHESIS FOR BACTERIAL INDUCTION OF MARINE INVERTEBRATE LARVAE</t>
  </si>
  <si>
    <t>SETTLEMENT OF CROWN-OF-THORNS STARFISH - ROLE OF BACTERIA ON SURFACES OF CORALLINE ALGAE AND A HYPOTHESIS FOR DEEP-WATER RECRUITMENT</t>
  </si>
  <si>
    <t>Ultrastructure of the ovary and oogenesis in the jellyfish Linuche unguiculata and Stomolophus meleagris with a review of ovarian structure in the Scyphozoa</t>
  </si>
  <si>
    <t>A K-NEAREST NEIGHBORS METHOD TO FIND EMBEDDED CLUSTERS IN THE CEPHEUS-CASSIOPEA REGION</t>
  </si>
  <si>
    <t>DEVELOPMENT OF PLANULOID BUDS OF CASSIOPEA-XAMACHANA (CNIDARIA, SCYPHOZOA)</t>
  </si>
  <si>
    <t>ULTRASTRUCTURE OF THE OVARY AND OOGENESIS IN THE JELLYFISH LINUCHE-UNGUICULATA AND STOMOLOPHUS-MELEAGRIS, WITH A REVIEW OF OVARIAN STRUCTURE IN THE SCYPHOZOA</t>
  </si>
  <si>
    <t>CHEMICAL ECOLOGY OF THE SETTLEMENT OF BENTHIC MARINE-INVERTEBRATES</t>
  </si>
  <si>
    <t>HEAT-SHOCK AS INDUCER OF METAMORPHOSIS IN MARINE-INVERTEBRATES</t>
  </si>
  <si>
    <t>DIN, DON AND PO4 FLUX BY A MEDUSA WITH ALGAL SYMBIONTS</t>
  </si>
  <si>
    <t>THE MARINE BACTERIUM ALTEROMONAS-ESPEJIANA INDUCES METAMORPHOSIS OF THE HYDROID HYDRACTINIA-ECHINATA</t>
  </si>
  <si>
    <t>Host factor control over algal mitosis and cellular differentiation in cnidarian:algal symbioses (Cassiopea xamachana:Symbiodinium microadriaticum)</t>
  </si>
  <si>
    <t>BACTERIA ON THE SURFACE OF CRUSTOSE CORALLINE ALGAE INDUCE METAMORPHOSIS OF THE CROWN-OF-THORNS STARFISH ACANTHASTER PLANCI</t>
  </si>
  <si>
    <t>The maintenance of pelagic jellyfish in the Zoo‐Aquarium Berlin</t>
  </si>
  <si>
    <t>IN-VIVO BINDING OF A BIOLOGICALLY-ACTIVE OLIGOPEPTIDE IN VEGETATIVE BUDS OF THE SCYPHOZOAN CASSIOPEA-ANDROMEDA - DEMONSTRATION OF RECEPTOR-MEDIATED INDUCTION OF METAMORPHOSIS</t>
  </si>
  <si>
    <t>INDUCTION AND REGULATION OF METAMORPHOSIS IN PLANKTONIC LARVAE - PHORONIS MULLERI (TENTACULATA) AS ARCHETYPE</t>
  </si>
  <si>
    <t>CLASS-LEVEL RELATIONSHIPS IN THE PHYLUM CNIDARIA - MOLECULAR AND MORPHOLOGICAL EVIDENCE</t>
  </si>
  <si>
    <t>Toxin compartmentation and delivery in the cnidaria: The nematocyst's tubule as a multiheaded poisonous arrow</t>
  </si>
  <si>
    <t>Checkpoints in the life-cycle of Cassiopea spp.: Control of metagenesis and metamorphosis in a tropical jellyfish</t>
  </si>
  <si>
    <t>Checkpoints in the life-cycle of Cassiopea spp: Control of metagenesis and metamorphosis in a tropical jellyfish</t>
  </si>
  <si>
    <t>Effects of bacterial films on attachment of barnacle (Balanus improvisus Darwin) larvae: Laboratory and field studies</t>
  </si>
  <si>
    <t>Inorganic carbon uptake for photosynthesis by the symbiotic coral-dinoflagellate association .2. Mechanisms for bicarbonate uptake</t>
  </si>
  <si>
    <t>An examination of morphogenesis and cellular activities during asexual planuloid bud metamorphosis of the scyphozoan Cassiopea xamachana</t>
  </si>
  <si>
    <t>Induction of settlement and metamorphosis of Cnidarian larvae: Signals and signal transduction</t>
  </si>
  <si>
    <t>The evolution of algal-invertebrate symbioses</t>
  </si>
  <si>
    <t>The role of temperature in survival of the polyp stage of the tropical rhizostome jellyfish Cassiopea xamachana</t>
  </si>
  <si>
    <t>Production respiration and photophysiology of the mangrove jellyfish Cassiopea xamachana symbiotic with zooxanthellae: Effect of jellyfish size and season</t>
  </si>
  <si>
    <t>Synthetic peptides inducing metamorphosis in a tropical jellyfish: A quantitative structure-activity relationship study</t>
  </si>
  <si>
    <t>Synthetic peptides inducing metamorphosis in a tropical jellyfish: a quantitative structure-activity relationship study</t>
  </si>
  <si>
    <t>Chemical fate of a metamorphic inducer in larvae-like buds of the cnidarian Cassiopea andromeda</t>
  </si>
  <si>
    <t>Production, respiration, and photophysiology of the mangrove jellyfish Cassiopea xamachana symbiotic with zooxanthellae: effect of jellyfish size and season</t>
  </si>
  <si>
    <t>Large-subunit ribosomal RNA systematics of symbiotic dinoflagellates: Morphology does not recapitulate phylogeny</t>
  </si>
  <si>
    <t>Inhibition and facilitation of settlement of epifaunal marine invertebrate larvae by microbial biofilm cues</t>
  </si>
  <si>
    <t>Attachment of barnacle (Balanus amphitrite Darwin) larvae: responses to bacterial films and extracellular materials</t>
  </si>
  <si>
    <t>Nitrogen recycling or nitrogen conservation in an alga-invertebrate symbiosis?</t>
  </si>
  <si>
    <t>Construction of a recombinant herpesvirus expressing the jellyfish green fluorescent protein</t>
  </si>
  <si>
    <t>Degrading mangrove leaves of Rhizophora mangle Linne provide a natural cue for settlement and metamorphosis of the upside down jellyfish Cassiopea xamachana Bigelow</t>
  </si>
  <si>
    <t>A proline-rich peptide originating from decomposing mangrove leaves is one natural metamorphic cue of the tropical jellyfish Cassiopea xamachana</t>
  </si>
  <si>
    <t>The protein phosphatase inhibitor cantharidin induces head and foot formation in buds of Cassiopea andromeda (Rhizostomae, Scyphozoa)</t>
  </si>
  <si>
    <t>Genotypic diversity among algal symbionts isolated from Cassiopea xamachana.</t>
  </si>
  <si>
    <t>New probable companions to M31 found on the POSS-II</t>
  </si>
  <si>
    <t>Use of L-DOPA and soluble bacterial products to improve set of Crassostrea virginica (Gmelin, 1791) and C. gigas (Thunberg, 1793)</t>
  </si>
  <si>
    <t>Role of bacteria in larval settlement and metamorphosis of the polychaete Hydroides elegans</t>
  </si>
  <si>
    <t>Carbonic anhydrase induction by zooxanthellae in Cassiopea xamachana.</t>
  </si>
  <si>
    <t>Induction of metamorphosis from the larval to the polyp stage is similar in Hydrozoa and a subgroup of Scyphozoa (Cnidaria, Semaeostomeae)</t>
  </si>
  <si>
    <t>The role of calcium(2+) and cAMP in the nematocyst discharge of the sea anemone tentacle</t>
  </si>
  <si>
    <t>Life history and settlement preferences of the edible jellyfish Catostylus mosaicus (Scyphozoa: Rhizostomeae)</t>
  </si>
  <si>
    <t>Management of jellyfish fisheries, with special reference to the Order Rhizostomeae</t>
  </si>
  <si>
    <t>Seasonal patterns of tissue biomass and densities of symbiotic dinoflagellates in reef corals and relation to coral bleaching</t>
  </si>
  <si>
    <t>Electrophysiological and hemolytic activity elicited by the venom of the jellyfish Cassiopea xamachana</t>
  </si>
  <si>
    <t>Toxinological studies of the venom from Cassiopea xamachana nematocysts isolated by flow cytometry</t>
  </si>
  <si>
    <t>Fluorescent protein spectra</t>
  </si>
  <si>
    <t>A comparison of the toxinological characteristics of two Cassiopea and Aurelia species</t>
  </si>
  <si>
    <t>Carbonic anhydrase induction in the gastric pouches of Cassiopea xamachana.</t>
  </si>
  <si>
    <t>Local adaptation in algal symbionts of Cassiopea xamachana in the Florida Keys.</t>
  </si>
  <si>
    <t>Pelagic coelenterates and eutrophication: a review</t>
  </si>
  <si>
    <t>Experimental evidence for the evolution of cheating in an algal: invertebrate symbiosis.</t>
  </si>
  <si>
    <t>Piston effect in a supercritical fluid sample cell: A phenomenological approach of the mechanisms</t>
  </si>
  <si>
    <t>Induction of larval metamorphosis in the tropical scyphozoan Mastigias Papua: Striking similarity with upside down-Jellyfish cassiopea spp. (with notes on related species)</t>
  </si>
  <si>
    <t>Antifouling potential of some marine organisms from India against species of Bacillus and Pseudomonas</t>
  </si>
  <si>
    <t>Induction of larval metamorphosis in the tropical scyphozoan Mastigias papua:: Striking similarity with upside down-jellyfish Cassiopea spp. (with notes on related species)</t>
  </si>
  <si>
    <t>Hermaphroditism, gonochorism, and asexual reproduction in Cassiopea sp -: an immigrant in the islands of Hawai'i</t>
  </si>
  <si>
    <t>Metamorphosis in the Cnidaria</t>
  </si>
  <si>
    <t>Comparative toxinological and immunological studies on the nematocyst venoms of the Red Sea fire corals Millepora dichotoma and M-platyphylla</t>
  </si>
  <si>
    <t>Some toxicological characteristics of three venomous soft corals from the Red Sea</t>
  </si>
  <si>
    <t>In situ identification of symbiotic dinoflagellates the genus Symbiodinium with fluorescence-labeled rRNA-targeted oligonucleotide probes</t>
  </si>
  <si>
    <t>Possible Antitumoral Effect of the Crude Venom of Cassiopea xamachana (Cnidaria: Scyphozoa) on Tumors of the Central Nervous System Induced by N-Ethyl-N-Nitrosourea (ENU) in Rats</t>
  </si>
  <si>
    <t>Variation in host -symbiont compatibility among Cassiopea-algal symbioses</t>
  </si>
  <si>
    <t>An endogenous peptide is involved in internal control of metamorphosis in the marine invertebrate Cassiopea xamachana (Cnidaria: Scyphozoa)</t>
  </si>
  <si>
    <t>DISSERTATION RESEARCH: Experimental Selection for Cheating in a Mutualistic Symbiont</t>
  </si>
  <si>
    <t>Possible antitumoral effect of the crude venom of Cassiopea xamachana (Cnidaria: Scyphozoa) on tumors of the central nervous system induced by N-ethyl-N-nitrosourea (ENU) in rats</t>
  </si>
  <si>
    <t>Localization and quantification of carbonic anhydrase activity in the symbiotic scyphozoan Cassiopea xamachana</t>
  </si>
  <si>
    <t>Control of head morphogenesis in an invertebrate asexually produced larva-like bud (Cassiopea andromeda; Cnidaria: Scyphozoa)</t>
  </si>
  <si>
    <t>Solutions to staying put: Two sticky scyphozoans</t>
  </si>
  <si>
    <t>In situ identification of symbiotic dinoflagellates, the genus Symbiodinium with fluorescence-labeled rRNA-targeted oligonucleotide probes</t>
  </si>
  <si>
    <t>Global phylogeography of Cassiopea (Scyphozoa: Rhizostomeae): Molecular evidence for cryptic species and multiple invasions of the Hawaiian Islands</t>
  </si>
  <si>
    <t>Global phylogeography of Cassiopea (Scyphozoa: Rhizostomeae):: molecular evidence for cryptic species and multiple invasions of the Hawaiian Islands</t>
  </si>
  <si>
    <t>Spasm behavior and the diffuse nerve-net in Cassiopea xamachana (Scyphozoa: Coelenterata)</t>
  </si>
  <si>
    <t>Rapid behavioral responses of an invertebrate larva to dissolved settlement cue</t>
  </si>
  <si>
    <t>Milleporin-1, a new phospholipase A2 active protein from the fire coral Millepora platyphylla nematocysts</t>
  </si>
  <si>
    <t>A system for mass culture of upside-down jellyfish cassiopea spp as a potential food item for medusivores in captivity</t>
  </si>
  <si>
    <t>Toxicity and mAChRs binding activity of Cassiopea xamachana venom from Puerto Rican coasts</t>
  </si>
  <si>
    <t>Flexibility of cnidarian-zooxanthellae symbiosis and its implication for stress tolerance</t>
  </si>
  <si>
    <t>Cubozoa e Scyphozoa (Cnidaria: Medusozoa) de águas costeiras do Brasil</t>
  </si>
  <si>
    <t>Evaluation of peach and nectarine cultivars in northern Greece</t>
  </si>
  <si>
    <t>Jellyfish on the rocks: Bioinvasion threat of the international trade in aquarium live rock</t>
  </si>
  <si>
    <t>Natural infections of aposymbiotic Cassiopea xamachana scyphistomae from environmental pools of Symbiodinium</t>
  </si>
  <si>
    <t>Associations between metals and the blue mesogleal protein of Cassiopea xamachana</t>
  </si>
  <si>
    <t>Mitochondrial genome of the moon jelly Aurelia aurita (Cnidaria Scyphozoa): A linear DNA molecule encoding a putative DNA-dependent DNA polymerase</t>
  </si>
  <si>
    <t>A new record of an alien jellyfish from the Levantine coast of Turkey - Cassiopea andromeda (Forsskål 1775) [Cnidaria: Scyphozoa: Rhizostomea]</t>
  </si>
  <si>
    <t>Patterns of inorganic phosphate uptake in Cassiopea xamachana: A bioindicator species</t>
  </si>
  <si>
    <t>Patterns of inorganic phosphate uptake in Cassiopea xamachana:: A bioindicator species</t>
  </si>
  <si>
    <t>Jellyfish on the rocks: bioinvasion threat of the international trade in aquarium live rock</t>
  </si>
  <si>
    <t>Toxic effects of crude extracts of mexican Caribbean Cnidarians in nile tilapia (Oreochromis niloticus)</t>
  </si>
  <si>
    <t>A shift to parasitism in the jellyfish symbiont Symbiodinium microadriaticum</t>
  </si>
  <si>
    <t>Role of protein kinase C, G-protein coupled receptors, and calcium flux during metamorphosis of the sea urchin Strongylocentrotus purpuratus</t>
  </si>
  <si>
    <t>Antimicrobial antiprotozoal and toxic activities of cnidarian extracts from the Mexican Caribbean Sea</t>
  </si>
  <si>
    <t>Effect of factors separated from the venoms of scorpion and jelly fish on fertility in immature male mice</t>
  </si>
  <si>
    <t>Antimicrobial, antiprotozoal, and toxic activities of cnidarian extracts from the Mexican Caribbean sea</t>
  </si>
  <si>
    <t>Studies on the hemolytic activity of tentacle extracts of jellyfish Rhopilema esculentum Kishinouye:: Application of orthogonal test</t>
  </si>
  <si>
    <t>Factors influencing hemolytic activity of venom from the jellyfish Rhopilema esculentum Kishinouye</t>
  </si>
  <si>
    <t>Larval metamorphosis of the mussel Mytilus galloprovincialis in response to Alteromonas sp 1:: evidence for two chemical cues?</t>
  </si>
  <si>
    <t>The mitochondrial genome of Hydra oligactis (Cnidaria Hydrozoa) sheds new light on animal mtDNA evolution and cnidarian phylogeny</t>
  </si>
  <si>
    <t>Effects of bleaching and nutrient supplementation on wet weight in the jellyfish Cassiopea xamachana (Bigelow) (Cnidaria: Scyphozoa)</t>
  </si>
  <si>
    <t>Open accea population of the alien jellyfish Cassiopea andromeda (Forsskål 1775) (Cnidaria: Scyphozoa: Rhizostomea) in the Ölüdeniz Lagoon Turkey</t>
  </si>
  <si>
    <t>The mitochondrial genome of Hydra oligactis (Cnidaria, Hydrozoa) sheds new light on animal mtDNA evolution and cnidarian phylogeny</t>
  </si>
  <si>
    <t>Vectored introductions of marine endosymbiotic dinoflagellates into Hawaii</t>
  </si>
  <si>
    <t>Oxygen and nutrient dynamics of the upside down jellyfish (cassiopea sp.) and its influence on benthic nutrient exchanges and primary production</t>
  </si>
  <si>
    <t>First record of Devonian orthoceratid-bearing limestones in southern Calabria (Italy)</t>
  </si>
  <si>
    <t>Light intensity influences the production and translocation of fatty acids by zooxanthellae in the jellyfish Cassiopea sp.</t>
  </si>
  <si>
    <t>Telomerase activity is not related to life history stage in the jellyfish Cassiopea sp.</t>
  </si>
  <si>
    <t>Do introduced endosymbiotic dinoflagellates 'take' to new hosts?</t>
  </si>
  <si>
    <t>Oxygen and nutrient dynamics of the upside down jellyfish (Cassiopea sp.) and its influence on benthic nutrient exchanges and primary production</t>
  </si>
  <si>
    <t>New insights into reproductive traits of scyphozoans: special methods of propagation in Sanderia malayensis GOETTE, 1886 (Pelagiidae, Semaeostomeae) enable establishing a new classification of asexual reproduction in the class Scyphozoa</t>
  </si>
  <si>
    <t>Prediction, Location, Collection and Transport of Jellyfish (Cnidaria) and Their Polyps</t>
  </si>
  <si>
    <t>A novel metallocarboxypeptidase-like enzyme from the marine annelid Sabellastarte magnifica- a step into the invertebrate world of proteases</t>
  </si>
  <si>
    <t>Influence of jellyfish blooms on carbon, nitrogen and phosphorus cycling and plankton production</t>
  </si>
  <si>
    <t>Prioritization of habitats and communities for conservation in the Indian Himalayan Region: a state-of-the-art approach from Manali Wildlife Sanctuary</t>
  </si>
  <si>
    <t>Seasonal Variation in Gross Ecosystem Production, Plant Biomass, and Carbon and Nitrogen Pools in Five High Arctic Vegetation Types</t>
  </si>
  <si>
    <t>Enhanced pore-water nutrient fluxes by the upside-down jellyfish Cassiopea sp. in a Red Sea coral reef</t>
  </si>
  <si>
    <t>Subducting slabs: Jellyfishes in the Earth's mantle</t>
  </si>
  <si>
    <t>Trace element accumulation in Cassiopea sp. (Scyphozoa) from urban marine environments in Australia</t>
  </si>
  <si>
    <t>Spatial distribution of the upside-down jellyfish Cassiopea sp. within fringing coral reef environments of the Northern Red Sea: Implications for its life cycle</t>
  </si>
  <si>
    <t>Organic matter release by the benthic upside-down jellyfish Cassiopea sp. fuels pelagic food webs in coral reefs</t>
  </si>
  <si>
    <t>Comparison of telomere length among different life cycle stages of the jellyfish Cassiopea andromeda</t>
  </si>
  <si>
    <t>Identification key for young ephyrae: A first step for early detection of jellyfish blooms</t>
  </si>
  <si>
    <t>Immunocytochemical evidence that symbiotic algae secrete potential recognition signal molecules in hospite</t>
  </si>
  <si>
    <t>Enhanced pore-water nutrient fluxes by the upside-down jellyfish Cassiopea sp in a Red Sea coral reef</t>
  </si>
  <si>
    <t>Characterization of the Fluid Motion Generated by Upside-Down Jellyfish Cassiopea</t>
  </si>
  <si>
    <t>Organic matter release by the benthic upside-down jellyfish Cassiopea sp fuels pelagic food webs in coral reefs</t>
  </si>
  <si>
    <t>Spatial distribution of the upside-down jellyfish Cassiopea sp. within fringing coral reef environments of the Northern Red Sea: implications for its life cycle</t>
  </si>
  <si>
    <t>Organic matter release by Red Sea coral reef organisms-potential effects on microbial activity and in situ O2 availability</t>
  </si>
  <si>
    <t>Trace element accumulation in Cassiopea sp (Scyphozoa) from urban marine environments in Australia</t>
  </si>
  <si>
    <t>Identification key for young ephyrae: a first step for early detection of jellyfish blooms</t>
  </si>
  <si>
    <t>Bacteria Isolated from the Mucus of Farm-Raised Adult and Juvenile Charm Abalone, Haliotis discus hannai</t>
  </si>
  <si>
    <t>Partial characterization of the hemolytic activity of the nematocyst venom from the jellyfish Cyanea nozakii Kishinouye</t>
  </si>
  <si>
    <t>Effects of anthropogenic disturbance on the abundance and size of epibenthic jellyfish Cassiopea spp.</t>
  </si>
  <si>
    <t>A numerical study of the effects of bell pulsation dynamics and oral arms on the exchange currents generated by the upside-down jellyfish Cassiopea xamachana</t>
  </si>
  <si>
    <t>Characterization of the Fluid Motion Generated by Upside-Down Jellyfish</t>
  </si>
  <si>
    <t>Mathematical Modeling, Immersed Boundary Simulation, and Experimental Validation of the Fluid Flow around the Upside-Down Jellyfish Cassiopea xamachana</t>
  </si>
  <si>
    <t>First record of Dondice parguerensis (Mollusca: Favorinidae) in Venezuela</t>
  </si>
  <si>
    <t>DYNAMICS OF POST-SLAB BREAKOFF IN CONVERGENT PLATE MARGINS: A JELLYFISH MODEL</t>
  </si>
  <si>
    <t>Rapid assessment of the marine alien megabiota in the shallow coastal waters of the Greek islands, Paros and Antiparos, Aegean Sea</t>
  </si>
  <si>
    <t>Markov models of jellyfish pulse cycles and the resulting fluid flows</t>
  </si>
  <si>
    <t>EFFECTS OF NUTRIENT LOADING AND NATIVE INVADERS ON STRUCTURE AND FUNCTION OF SEAGRASS ECOSYSTEMS</t>
  </si>
  <si>
    <t>Marine alien species in Greek Seas: Additions and amendments by 2010</t>
  </si>
  <si>
    <t>Growth and Reproductive Responses of Cassiope tetragona, a Circumpolar Evergreen Shrub, to Experimentally Delayed Snowmelt</t>
  </si>
  <si>
    <t>Isolation and prepurification of active compounds in venom from Pelagia noctiluca (Scyphozoa: Pelagiidae) from the Caribbean Sea</t>
  </si>
  <si>
    <t>Coral larvae: From gametes to recruits</t>
  </si>
  <si>
    <t>Variation in soft tissue chemistry among scyphozoan and cubozoan jellyfishes from the Great Barrier Reef Australia</t>
  </si>
  <si>
    <t>Flow structure and transport characteristics of feeding and exchange currents generated by upside-down Cassiopea jellyfish</t>
  </si>
  <si>
    <t>Lack of association between color morphs of the Jellyfish Cassiopea andromeda and zooxanthella clade</t>
  </si>
  <si>
    <t>Mitochondrial Genome of the Freshwater Jellyfish Craspedacusta sowerbyi and Phylogenetics of Medusozoa</t>
  </si>
  <si>
    <t>Occurrence of the alien jellyfish Cassiopea andromeda (Scyphozoa: Rhizostomeae: Cassiopeidae) in Hisarönü Bay Muǧla Turkey</t>
  </si>
  <si>
    <t>Feeding Currents of the Upside Down Jellyfish in the Presence of Background Flow</t>
  </si>
  <si>
    <t>First complete mitochondrial genome sequence from a box jellyfish reveals a highly fragmented linear architecture and insights into telomere evolution</t>
  </si>
  <si>
    <t>Numerical simulations and laboratory experiments of the upside-down jellyfish with background flow</t>
  </si>
  <si>
    <t>First Complete Mitochondrial Genome Sequence from a Box Jellyfish Reveals a Highly Fragmented Linear Architecture and Insights into Telomere Evolution</t>
  </si>
  <si>
    <t>Variation in soft tissue chemistry among scyphozoan and cubozoan jellyfishes from the Great Barrier Reef, Australia</t>
  </si>
  <si>
    <t>New Mediterranean Biodiversity Records (June 2012)</t>
  </si>
  <si>
    <t>Biochemical and histological studies on the effect of the Patulin mycotoxin on male rats' liver and treatment by crude venom extracted from jelly fish</t>
  </si>
  <si>
    <t>Are G-protein-Coupled Receptors Involved in Mediating Larval Settlement and Metamorphosis of Coral Planulae?</t>
  </si>
  <si>
    <t>JELLYFISH LIFE HISTORIES: ROLE OF POLYPS IN FORMING AND MAINTAINING SCYPHOMEDUSA POPULATIONS</t>
  </si>
  <si>
    <t>Cultivating endosymbionts - Host environmental mimics support the survival of Symbiodinium C15 ex hospite</t>
  </si>
  <si>
    <t>THE DENDROCLIMATOLOGICAL POTENTIAL OF AN ALPINE SHRUB, CASSIOPE MERTENSIANA, FROM MOUNT RAINIER, WA, USA</t>
  </si>
  <si>
    <t>Frondoside A inhibits breast cancer metastasis and antagonizes prostaglandin E receptors EP4 and EP2</t>
  </si>
  <si>
    <t>Deglaciation chronology, sea-level changes and environmental changes from Holocene lake sediments of Germania Havn So, Sabine O, northeast Greenland</t>
  </si>
  <si>
    <t>No divergence in Cassiope tetragona: persistence of growth response along a latitudinal temperature gradient and under multi-year experimental warming</t>
  </si>
  <si>
    <t>The utility of statoliths and bell size to elucidate age and condition of a scyphomedusa (Cassiopea sp.)</t>
  </si>
  <si>
    <t>To Pause or Not to Pause: Effects of Pauses and Grouping on Fluid Flow around the Bell of the Upside-Down Jellyfish, Cassiopea spp.</t>
  </si>
  <si>
    <t>Fluid dynamics of forward swimming and turning in jellyfish</t>
  </si>
  <si>
    <t>Rapid cooling of Cassiopeia A as a phase transition in dense QCD</t>
  </si>
  <si>
    <t>Effect of active water movement on energy and nutrient acquisition in coral reef-associated benthic organisms</t>
  </si>
  <si>
    <t>Spectroscopic observations of the interacting massive binary AQ Cassiopea</t>
  </si>
  <si>
    <t>POLLEN FLORA OF PAKISTAN-LXXII. ERICACEAE</t>
  </si>
  <si>
    <t>New Mediterranean Marine biodiversity records (June 2013)</t>
  </si>
  <si>
    <t>Associations between the White Sea colonial hydroid Dynamena pumila and microorganisms</t>
  </si>
  <si>
    <t>MOLECULAR PHYLOGENETIC ANALYSIS OF THE CIRCUMBOREAL GENUS CASSIOPE (ERICACEAE) REVEALS TRENDS IN SOME MORPHOLOGICAL AND WOOD ANATOMY CHARACTERS AND LIKELY RETICULATE EVOLUTION</t>
  </si>
  <si>
    <t>Reconstructing High Arctic growing season intensity from shoot length growth of a dwarf shrub</t>
  </si>
  <si>
    <t>Multiple organ dysfunction: A delayed envenomation syndrome caused by tentacle extract from the jellyfish Cyanea capillata</t>
  </si>
  <si>
    <t>Effects of Manipulated Precipitation and Shading on Cassiope tetragona Growth and Carbon Isotope Discrimination: a High Arctic Field Study</t>
  </si>
  <si>
    <t>Variation in symbiont uptake in the early ontogeny of the upside-down jellyfish Cassiopea spp.</t>
  </si>
  <si>
    <t>Modification of a seagrass community by benthic jellyfish blooms and nutrient enrichment</t>
  </si>
  <si>
    <t>Asexual reproduction strategies and blooming potential in Scyphozoa</t>
  </si>
  <si>
    <t>Effects of Grouping Behavior, Pulse Timing, and Organism Size on Fluid Flow Around the Upside-Down Jellyfish Cassiopea xamachana</t>
  </si>
  <si>
    <t>Variation in symbiont uptake in the early ontogeny of the upside-down jellyfish, Cassiopea spp.</t>
  </si>
  <si>
    <t>Human-driven benthic jellyfish blooms: Causes and consequences for coastal marine ecosystems</t>
  </si>
  <si>
    <t>The neutron star in Cassiopeia A: equation of state, superfluidity, and Joule heating</t>
  </si>
  <si>
    <t>Nuclear medium cooling scenario in the era of Cas A cooling data and 2 M⊙ pulsar mass measurements</t>
  </si>
  <si>
    <t>Cryptic Sex in Symbiodinium ( Alveolata, Dinoflagellata) is Supported by an Inventory of Meiotic Genes</t>
  </si>
  <si>
    <t>The value of inhibitors of factor Xa for the treatment of pulmonary embolism</t>
  </si>
  <si>
    <t>Ultrastructure of spermatozoa of species of jellyfish (Scyphozoa and Cubozoa, Medusozoa, Cnidaria) of the Brazilian Coast</t>
  </si>
  <si>
    <t>Organization of the Ectodermal Nervous Structures in Jellyfish: Scyphomedusae</t>
  </si>
  <si>
    <t>Phylogeographical study of the alpine plant Cassiope lycopodioides (Ericaceae) suggests a range connection between the Japanese archipelago and Beringia during the Pleistocene</t>
  </si>
  <si>
    <t>Characteristics of hemolytic activity induced by the aqueous extract of the Mexican fire coral Millepora complanata</t>
  </si>
  <si>
    <t>Predicting aqueous copper and zinc accumulation in the upside-down jellyfish Cassiopea maremetens through the use of biokinetic models</t>
  </si>
  <si>
    <t>Symbiodinium tridacnidorum sp. nov. a dinoflagellate common to Indo-Pacific giant clams and a revised morphological description of Symbiodinium microadriaticum Freudenthal emended Trench &amp; Blank</t>
  </si>
  <si>
    <t>Revised descriptions of the nematocysts and the asexual reproduction modes of the scyphozoan jellyfish Cassiopea andromeda (Forskål 1775)</t>
  </si>
  <si>
    <t>Crude venom from nematocysts of the jellyfish Pelagia noctiluca as a tool to study cell physiology</t>
  </si>
  <si>
    <t>Squishy lipids: Temperature effects on the betaine and galactolipid profiles of a C18/C18 peridinin-containing dinoflagellate Symbiodinium microadriaticum (Dinophyceae) isolated from the mangrove jellyfish Cassiopea xamachana</t>
  </si>
  <si>
    <t>Revised descriptions of the nematocysts and the asexual reproduction modes of the scyphozoan jellyfish Cassiopea andromeda (Forskal, 1775)</t>
  </si>
  <si>
    <t>Characterization of inverted repeats in the mitochondrial genome of Medusozoan jellyfish</t>
  </si>
  <si>
    <t>Lazy or hardworking, alone or together: the effect of grouping on pulsing behavior in Cassiopea and Xenia</t>
  </si>
  <si>
    <t>Bristle worms attack: benthic jellyfish are not trophic dead ends</t>
  </si>
  <si>
    <t>Currents Induced by Cassiopea Jellyfish: Effects of Bell Size and Interactions with Background Flow</t>
  </si>
  <si>
    <t>Crude Venom from Nematocysts of the Jellyfish Pelagia noctiluca as a Tool to Study Cell Physiology.</t>
  </si>
  <si>
    <t>Squishy lipids: Temperature effects on the betaine and galactolipid profiles of a C18/C18 peridinin-containing dinoflagellate, Symbiodinium microadriaticum (Dinophyceae), isolated from the mangrove jellyfish, Cassiopea xamachana</t>
  </si>
  <si>
    <t>Symbiodinium tridacnidorum sp nov., a dinoflagellate common to Indo-Pacific giant clams, and a revised morphological description of Symbiodinium microadriaticum Freudenthal, emended Trench &amp; Blank</t>
  </si>
  <si>
    <t>The alpine dwarf shrub Cassiope fastigiata in the Himalayas: does it reflect site-specific climatic signals in its annual growth rings?</t>
  </si>
  <si>
    <t>Spatiotemporal distribution abundance and species–environment relationships of scyphozoa (Cnidaria) species in hisarönü marmaris and fethiye bays (muğla turkey)</t>
  </si>
  <si>
    <t>Cassiopea and its zooxanthellae</t>
  </si>
  <si>
    <t>Reduced salinity increases susceptibility of zooxanthellate jellyfish to herbicide toxicity during a simulated rainfall event</t>
  </si>
  <si>
    <t>Symbiont carbon and nitrogen assimilation in the Cassiopea-Symbiodinium mutualism</t>
  </si>
  <si>
    <t>Fine-scale detection of pollutants by a benthic marine jellyfish</t>
  </si>
  <si>
    <t>Surviving but not thriving: Inconsistent responses of zooxanthellate jellyfish polyps to ocean warming and future UV-B scenarios</t>
  </si>
  <si>
    <t>First record of Pelagia noctiluca (Forssk ål 1775) on the coast of Syria</t>
  </si>
  <si>
    <t>First records of the invasive “upside-down jellyfish” Cassiopea (Cnidaria: Scyphozoa: Rhizostomeae: Cassiopeidae) from coastal lakes of New South Wales Australia</t>
  </si>
  <si>
    <t>Cassiopea andromeda (Forsskål 1775) in the Gulf of Kutch India: Initial discovery of the scyphistoma and a record of the medusa in nearly a century</t>
  </si>
  <si>
    <t>Comparison of zooxanthellae densities from upside-down jellyfish Cassiopea xamachana across coastal habitats of the Bahamas  [Densidad de zooxantelas presentes en la medusa invertida Cassiopea xamachana en los hábitats costeros de Las Bahamas]</t>
  </si>
  <si>
    <t>First Records of the Invasive Upside-down Jellyfish, Cassiopea (Cnidaria: Scyphozoa: Rhizostomeae: Cassiopeidae), from Coastal Lakes of New South Wales, Australia</t>
  </si>
  <si>
    <t>Comparison of zooxanthellae densities from upside-down jellyfish, Cassiopea xamachana, across coastal habitats of The Bahamas</t>
  </si>
  <si>
    <t>Currents Generated by Upside-down Jellyfish: Implications for Suspension Feeding and Pore Water Pumping</t>
  </si>
  <si>
    <t>Surviving but not thriving: inconsistent responses of zooxanthellate jellyfish polyps to ocean warming and future UV-B scenarios</t>
  </si>
  <si>
    <t>Preliminary Study on Nematocyst Types and Venom Isolation of Cassiopea andromeda Forskal, 1775 (Scyphozoa, Cnidaria) from Turkey.</t>
  </si>
  <si>
    <t>FOUR NEW VARIABLE STARS IN CASSIOPEA DISCOVERED WITH DSLR CAMERA</t>
  </si>
  <si>
    <t>Spatiotemporal distribution, abundance, and species-environment relationships of Scyphozoa (Cnidaria) species in Hisaronu, Marmaris, and Fethiye bays (Mugla, Turkey)</t>
  </si>
  <si>
    <t>Glycerol outflow in Symbiodinium under osmotic and nitrogen stress</t>
  </si>
  <si>
    <t>Ultrastructure of the sperm of jellyfishes (Scyphozoa and Cubozoa, Medusozoa, Cnidaria) from the east coast of Australia and comparison with Brazilian species</t>
  </si>
  <si>
    <t>Temperature effect over ontogenetic patterns of feeding structures in scyphozoan ephyrae: functional and ecological implications</t>
  </si>
  <si>
    <t>RAD-seq data point to a northern origin of the arctic-alpine genus Cassiope (Ericaceae)</t>
  </si>
  <si>
    <t>Investigation into the hemolytic activity of tentacle venom from jellyfish Cyanea nozakii Kishinouye</t>
  </si>
  <si>
    <t>High Arctic flowering phenology and plant-pollinator interactions in response to delayed snow melt and simulated warming</t>
  </si>
  <si>
    <t>Experimental icing affects growth, mortality, and flowering in a high Arctic dwarf shrub</t>
  </si>
  <si>
    <t>The Jellyfish Cassiopea Exhibits a Sleep-like State</t>
  </si>
  <si>
    <t>Annual pattern of settlement of sydney rock oyster (Saccostrea Glomerata) SPAT in pumicestone passage moreton bay</t>
  </si>
  <si>
    <t>Persian gulf jellyfish (Cassiopea andromeda) venom fractions induce selective injury and cytochrome c release in mitochondria obtained from breast adenocarcinoma patients</t>
  </si>
  <si>
    <t>Variation in δ13C and δ15N values suggests a coupling of host and symbiont metabolism in the Symbiodinium-Cassiopea mutualism</t>
  </si>
  <si>
    <t>Herbicide effects on the growth and photosynthetic efficiency of Cassiopea maremetens</t>
  </si>
  <si>
    <t>Symbiodinium mitigate the combined effects of hypoxia and acidification on a noncalcifying cnidarian</t>
  </si>
  <si>
    <t>The cardiotoxicity of crude tentacle-only extract from the Persian Gulf jellyfish “Cassiopea sp.” in isolated rat heart</t>
  </si>
  <si>
    <t>Indomethacin reproducibly induces metamorphosis in Cassiopea xamachana scyphistomae</t>
  </si>
  <si>
    <t>All non-indigenous species were introduced recently? the case study of Cassiopea (Cnidaria: Scyphozoa) in Brazilian waters</t>
  </si>
  <si>
    <t>Cellular respiration oxygen consumption and trade-offs of the jellyfish Cassiopea sp. in response to temperature change</t>
  </si>
  <si>
    <t>Hematological parameters on the effect of the jellyfish venom Cassiopea andromeda in animal models</t>
  </si>
  <si>
    <t>6th International Conference on Biomimetic and Biohybrid Systems Living Machines 2017</t>
  </si>
  <si>
    <t>Homeobox Genes in the Upside-Down Jellyfish Cassiopea xamachana</t>
  </si>
  <si>
    <t>The Effect of Water Acidification on Zooxanthellae Density in Upside-Down Jellyfish, Cassiopea spp.</t>
  </si>
  <si>
    <t>All non-indigenous species were introduced recently? The case study of Cassiopea (Cnidaria: Scyphozoa) in Brazilian waters</t>
  </si>
  <si>
    <t>Stimulated Respiration and Net Photosynthesis in Cassiopeia sp. during Glucose Enrichment Suggests in hospite CO2 Limitation of Algal Endosymbionts</t>
  </si>
  <si>
    <t>Hematological parameters on the effect of the jellyfish venom Cassiopea andromeda in animal models.</t>
  </si>
  <si>
    <t>Persian Gulf Jellyfish (Cassiopea andromeda) Venom Fractions Induce Selective Injury and Cytochrome C Release in Mitochondria Obtained from Breast Adenocarcinoma Patients</t>
  </si>
  <si>
    <t>Cellular respiration, oxygen consumption, and trade-offs of the jellyfish Cassiopea sp in response to temperature change</t>
  </si>
  <si>
    <t>Hydroidfest 2016: celebrating a renaissance in hydrozoan research</t>
  </si>
  <si>
    <t>Sexual reproduction in jellyfish species (Scyphozoa, Cnidaria) of Southeast Brazilian coast</t>
  </si>
  <si>
    <t>Evolution of thyroid hormone signaling in animals: Non-genomic and genomic modes of action</t>
  </si>
  <si>
    <t>Upside-down but headed in the right direction: Review of the highly versatile Cassiopea xamachana system</t>
  </si>
  <si>
    <t>Metabolic and oxidative stress responses of the jellyfish Cassiopea to pollution in the Gulf of Aqaba Jordan</t>
  </si>
  <si>
    <t>Acetylcholinesterase inhibitory activity of a neurosteroidal alkaloid from the upside-down jellyfish Cassiopea andromeda venom</t>
  </si>
  <si>
    <t>Acquisition and proliferation of algal symbionts in bleached polyps of the upside-down jellyfish Cassiopea xamachana</t>
  </si>
  <si>
    <t>First documented record of Cassiopea cf andromeda (Cnidaria: Scyphozoa) in Italian waters</t>
  </si>
  <si>
    <t>Back with a bang – an unexpected massive bloom of cassiopea andromeda (Forskaal 1775) in the Maltese Islands nine years after its first appearance</t>
  </si>
  <si>
    <t>Jellyfish lakes at misool islands Raja Ampat West Papua Indonesia</t>
  </si>
  <si>
    <t>Visualization of Vortex Wake produced by Moon Jellyfish (Aurelia aurita) and Upside Down Jellyfish (Cassiopea)</t>
  </si>
  <si>
    <t>The upside-down jellyfish Cassiopea xamachana as a model for understanding cnidarian-dinoflagellate symbiosis.</t>
  </si>
  <si>
    <t>Back with a bang - an unexpected massive bloom of Cassiopea andromeda (Forskaal, 1775) in the Maltese Islands, nine years after its first appearance</t>
  </si>
  <si>
    <t>Metabolic and oxidative stress responses of the jellyfish Cassiopea to pollution in the Gulf of Aqaba, Jordan</t>
  </si>
  <si>
    <t>Microbes in Life History Transitions: Lessons from the Upside-Down Jellyfish Cassiopea xamachana</t>
  </si>
  <si>
    <t>Upside-Down but Headed in the Right Direction: Review of the Highly Versatile Cassiopea xamachana System</t>
  </si>
  <si>
    <t>Acquisition and proliferation of algal symbionts in bleached polyps of the upside-down jellyfish, Cassiopea xamachana</t>
  </si>
  <si>
    <t>Upside down but not inside out: molecular control of embryogenesis in the jellyfish Cassiopea xamachana</t>
  </si>
  <si>
    <t>Box, stalked and upside-down? Draft genomes from diverse jellyfish (Cnidaria, Acraspeda) lineages: Alatina alata (Cubozoa), Calvadosia cruxmelitensis (Staurozoa), and Cassiopea xamachana (Scyphozoa)</t>
  </si>
  <si>
    <t>Self-Repair and Sleep in Jellyfish</t>
  </si>
  <si>
    <t>New Mediterranean Biodiversity Records (November 2018)</t>
  </si>
  <si>
    <t>Contrasting Antibacterial Capabilities of the Surface Mucus Layer From Three Symbiotic Cnidarians</t>
  </si>
  <si>
    <t>Ontogeny reversal and phylogenetic analysis of Turritopsis sp.5 (Cnidaria, Hydrozoa, Oceaniidae), a possible new species endemic to Xiamen, China</t>
  </si>
  <si>
    <t>Facial Information as a Minimal Cue of Animacy</t>
  </si>
  <si>
    <t>Differentiation of oral-aboral axis and main morphological structures in the ontogenesis of scyphozoa</t>
  </si>
  <si>
    <t>Engineering Novel Rhodopsins for Neuroscience</t>
  </si>
  <si>
    <t>Effects of capture surface morphology on feeding success of scyphomedusae: a comparative study</t>
  </si>
  <si>
    <t>A global estimate of genetic and geographic differentiation in macromedusae - implications for identifying the causes of jellyfish blooms</t>
  </si>
  <si>
    <t>Developing and testing an Early Warning System for Non Indigenous Species and Ballast Water Management</t>
  </si>
  <si>
    <t>Process-Oriented Modeling of a High Arctic Tundra Ecosystem: Long-Term Carbon Budget and Ecosystem Responses to Interannual Variations of Climate</t>
  </si>
  <si>
    <t>Regenerative capacity of the upside-down jellyfish cassiopea xamachana</t>
  </si>
  <si>
    <t>Does seawater acidification affect zooxanthellae density and health in the invasive upside-down jellyfish Cassiopea spp.?</t>
  </si>
  <si>
    <t>Molecular identity of the non-indigenous Cassiopea sp. from Palermo Harbour (central Mediterranean Sea)</t>
  </si>
  <si>
    <t>Metabolic and oxidative stress responses of the jellyfish Cassiopea sp.to changes in seawater temperature</t>
  </si>
  <si>
    <t>Night-time temperature reprieves enhance the thermal tolerance of a symbiotic cnidarian</t>
  </si>
  <si>
    <t>Box stalked and upside-down? Draft genomes from diverse jellyfish (cnidaria acraspeda) lineages: Alatina alata (cubozoa) calvadosia cruxmelitensis (staurozoa) and cassiopea xamachana (scyphozoa)</t>
  </si>
  <si>
    <t>Regenerative Capacity of the Upside-down Jellyfish Cassiopea xamachana</t>
  </si>
  <si>
    <t>Oral-Aboral Axis Specification in Upside Down Jellyfish Cassiopea xamachana</t>
  </si>
  <si>
    <t>Are Hox genes involved in asexual reproduction in the upside-down jellyfish Cassiopea?</t>
  </si>
  <si>
    <t>Aggregation and Benthic Locomotion in Upside-down Jellyfish: Impacts on Feeding and Defense</t>
  </si>
  <si>
    <t>Does seawater acidification affect zooxanthellae density and health in the invasive upside-down jellyfish, Cassiopea spp.?</t>
  </si>
  <si>
    <t>Experimental System for the Ecological and Cellular Study of the Cnidarian-Dinoflagellate Symbiosis</t>
  </si>
  <si>
    <t>Review of the diversity, traits, and ecology of zooxanthellate jellyfishes</t>
  </si>
  <si>
    <t>Effects of Light and Salinity on Post-Bleaching Recovery in the Jellyfish Cassiopea Sp</t>
  </si>
  <si>
    <t>Androtoxin B is a neurosteroidal alkaloid from venom of the jellyfish Cassiopea andromeda and a potent acetylcholinesterase inhibitor</t>
  </si>
  <si>
    <t>Night-Time Temperature Reprieves Enhance the Thermal Tolerance of a Symbiotic Cnidarian (vol 6, 453, 2019)</t>
  </si>
  <si>
    <t>Box, stalked, and upside-down? Draft genomes from diverse jellyfish (Cnidaria, Acraspeda) lineages: Alatina alata (Cubozoa), Calvadosia cruxmelitensis (Staurozoa), and Cassiopea xamachana (Scyphozoa)</t>
  </si>
  <si>
    <t>Night-Time Temperature Reprieves Enhance the Thermal Tolerance of a Symbiotic Cnidarian</t>
  </si>
  <si>
    <t>Collaborative Research: The leaky rake to solid plate transition on flow through biological filtering structures</t>
  </si>
  <si>
    <t>Isolation and characterization of a tandem-repeated cysteine protease from the symbiotic dinoflagellate Symbiodinium sp. KB8</t>
  </si>
  <si>
    <t>Management priorities for marine invasive species</t>
  </si>
  <si>
    <t>Size and density of upside-down jellyfish Cassiopea sp. and their impact on benthic fluxes in a Caribbean lagoon</t>
  </si>
  <si>
    <t>Amoebocytes facilitate efficient carbon and nitrogen assimilation in the Cassiopea-Symbiodiniaceae symbiosis: Nutrient transport in Cassiopea</t>
  </si>
  <si>
    <t>Assessment of scyphozoan diversity distribution and blooms: Implications of jellyfish outbreaks to the environment and human welfare in Malaysia</t>
  </si>
  <si>
    <t>A Review of toxins from cnidaria</t>
  </si>
  <si>
    <t>The Effects of the UV-Blocker Oxybenzone (Benzophenone-3) on Planulae Swimming and Metamorphosis of the Scyphozoans Cassiopea xamachana and Cassiopea frondosa</t>
  </si>
  <si>
    <t>The puzzling occurrence of the upside-down jellyfish cassiopea (Cnidaria: Scyphozoa) along the Brazilian coast: A result of several invasion events?</t>
  </si>
  <si>
    <t>δ13C δ15N and C:N ratios as nutrition indicators of zooxanthellate jellyfishes: insights from an experimental approach</t>
  </si>
  <si>
    <t>Evidence of microplastics from benthic jellyfish (Cassiopea xamachana) in Florida estuaries</t>
  </si>
  <si>
    <t>Modulatory Activities of Plant Extracts on Jellyfish Cytotoxicity</t>
  </si>
  <si>
    <t>Is phenotypic plasticity determined by temperature and fluid regime in filter-feeding gelatinous organisms?</t>
  </si>
  <si>
    <t>Juvenile Cassiopea andromeda medusae are resistant to multiple thermal stress events</t>
  </si>
  <si>
    <t>Cassiosomes are stinging-cell structures in the mucus of the upside-down jellyfish Cassiopea xamachana</t>
  </si>
  <si>
    <t>Aquaculture facilities promote populational stability throughout seasons and increase medusae size for the invasive jellyfish Cassiopea andromeda</t>
  </si>
  <si>
    <t>Detecting effects of herbicide runoff: The use of Cassiopea maremetens as a biomonitor to hexazinone</t>
  </si>
  <si>
    <t>Adaptation to Bleaching: Are Thermotolerant Symbiodiniaceae Strains More Successful Than Other Strains Under Elevated Temperatures in a Model Symbiotic Cnidarian?</t>
  </si>
  <si>
    <t>Risk screening of the potential invasiveness of non-native jellyfishes in the Mediterranean Sea</t>
  </si>
  <si>
    <t>Cell-free scaffold from jellyfish Cassiopea andromeda (Cnidaria Scyphozoa) for skin tissue engineering</t>
  </si>
  <si>
    <t>Squishy suction pumps: pore water release by upside-down jellyfish</t>
  </si>
  <si>
    <t>Size and density of upside-down jellyfish, Cassiopea sp., and their impact on benthic fluxes in a Caribbean lagoon</t>
  </si>
  <si>
    <t>The puzzling occurrence of the upside-down jellyfish Cassiopea (Cnidaria: Scyphozoa) along the Brazilian coast: a result of several invasion events?</t>
  </si>
  <si>
    <t>Amoebocytes facilitate efficient carbon and nitrogen assimilation in the Cassiopea-Symbiodiniaceae symbiosis</t>
  </si>
  <si>
    <t>Collective Pulsing in Xeniid Corals: Part II-Using Computational Fluid Dynamics to Determine if There are Benefits to Coordinated Pulsing</t>
  </si>
  <si>
    <t>URoL: MTM 1: Chemistry of cnidarian symbiosis: microbiomes role in association, morphogenesis, and protection</t>
  </si>
  <si>
    <t>Studies on the cholinesterases inhibiting compounds from the Cassiopea andromeda venom</t>
  </si>
  <si>
    <t>Studies on the cholinesterases inhibiting compounds from the Cassiopea andromeda venom.</t>
  </si>
  <si>
    <t>Alterations in transcriptional and developmental regulation: Evolutionary implication of symbiosis in Cassiopea xamachana</t>
  </si>
  <si>
    <t>δ13C, δ15N, and C:N ratios as nutrition indicators of zooxanthellate jellyfishes: insights from an experimental approach</t>
  </si>
  <si>
    <t>Symbiolite formation: a powerful in vitro model to untangle the role of bacterial communities in the photosynthesis-induced formation of microbialites</t>
  </si>
  <si>
    <t>Cell-free scaffold from jellyfish Cassiopea andromeda (Cnidaria; Scyphozoa) for skin tissue engineering</t>
  </si>
  <si>
    <t>Clascoterone: First Approval</t>
  </si>
  <si>
    <t>Assessment of scyphozoan diversity, distribution and blooms: Implications of jellyfish outbreaks to the environment and human welfare in Malaysia</t>
  </si>
  <si>
    <t>First record of a non-native pelagiid jellyfish (Scyphozoa: Pelagiidae: Chrysaora) in the easternmost Mediterranean Sea</t>
  </si>
  <si>
    <t>Marine lake populations of jellyfish, mussels and sponges host compositionally distinct prokaryotic communities</t>
  </si>
  <si>
    <t>Metabolic response of the cannonball jellyfish Stomolophus meleagris upon short-term exposure to thermal stress</t>
  </si>
  <si>
    <t>Gene Regulation in Cnidarian Photosymbioses: A Comparative Approach</t>
  </si>
  <si>
    <t>Responses of surface SOC to long-term experimental warming vary between different heath types in the high Arctic tundra</t>
  </si>
  <si>
    <t>High photosynthetic plasticity may reinforce invasiveness of upside-down zooxanthellate jellyfish in Mediterranean coastal waters</t>
  </si>
  <si>
    <t>Raising awareness of the severity of “contactless stings” by cassiopea jellyfish and kin</t>
  </si>
  <si>
    <t>Magnesium concentration influences size and pulse rate in the upside-down jellyfish Cassiopea andromeda</t>
  </si>
  <si>
    <t>Megabenthos Underwater Video (MUV): A new device to evaluate species distribution in hard-to-reach marine areas</t>
  </si>
  <si>
    <t>Different Physiology in the Jellyfish Cassiopea xamachana and C. frondosa in Florida Bay</t>
  </si>
  <si>
    <t>Non-indigenous upside-down jellyfish Cassiopea andromeda in shrimp farms (Brazil)</t>
  </si>
  <si>
    <t>Biochemical characterization of cassiopea andromeda (Forsskål 1775) another red sea jellyfish in the western mediterranean sea</t>
  </si>
  <si>
    <t>Benthic jellyfish dominate water mixing in mangrove ecosystems</t>
  </si>
  <si>
    <t>Holobiont nitrogen control and its potential for eutrophication resistance in an obligate photosymbiotic jellyfish</t>
  </si>
  <si>
    <t>Rhizostomins: A Novel Pigment Family From Rhizostome Jellyfish (Cnidaria Scyphozoa)</t>
  </si>
  <si>
    <t>The utility of jellyfish as marine biomonitors</t>
  </si>
  <si>
    <t>Symbiotic microalgae do not increase susceptibility of zooxanthellate medusae (Cassiopea xamachana) to herbicides</t>
  </si>
  <si>
    <t>The upside-down Jellyfish Cassiopea xamachana as an emerging model system to study Cnidarian-Algal symbiosis</t>
  </si>
  <si>
    <t>New host record of microhabitat preferences of the Banggai cardinalfish (Pterapogon kauderni) in the introduced habitat in Luwuk waters Sulawesi</t>
  </si>
  <si>
    <t>The Internal Microenvironment of the Symbiotic Jellyfish Cassiopea sp. From the Red Sea</t>
  </si>
  <si>
    <t>Magnesium concentration influences size and pulse rate in the upside-down jellyfish, Cassiopea andromeda</t>
  </si>
  <si>
    <t>SLEEP IN A BRAINLESS ANIMAL - THE RELATIONSHIP BETWEEN CENTRALIZATION AND SLEEP IN THE UPSIDE-DOWN JELLYFISH</t>
  </si>
  <si>
    <t>Fieldable Environmental DNA Sequencing to Assess Jellyfish Biodiversity in Nearshore Waters of the Florida Keys, United States</t>
  </si>
  <si>
    <t>Feeding currents of upside-down jellyfish: role of oral arm structure</t>
  </si>
  <si>
    <t>The Ecological Role of Cassiopea in Shallow Mangrove Habitats</t>
  </si>
  <si>
    <t>Biochemical Characterization of Cassiopea andromeda (Forsskal, 1775), Another Red Sea Jellyfish in the Western Mediterranean Sea</t>
  </si>
  <si>
    <t>Interspecific and Intraspecific Transfer of Symbiodiniaceae in Symbiotic Cnidarian Model Organisms</t>
  </si>
  <si>
    <t>Megabenthos Underwater Video (MUV): a new device to evaluate species distribution in hard-to-reach marine areas</t>
  </si>
  <si>
    <t>Raising Awareness of the Severity of Contactless Stings by Cassiopea Jellyfish and Kin</t>
  </si>
  <si>
    <t>Heat stress and energetic components in Cassiopea xamachana</t>
  </si>
  <si>
    <t>Proliferation activity in the polyps of Cassiopea xamachana: where the planuloid buds grow</t>
  </si>
  <si>
    <t>In Memoriam: Hugo David Freudenthal</t>
  </si>
  <si>
    <t>Effect of Cassiopea andromeda Venom on P15INK4b, P21 WAF1/CIP1, P53, DNA methyltransferase 1, and Bcl-2 Genes Expression, Apoptosis Induction, and Cell Growth Inhibition in Acute Promyelocytic Leukemia NB4 Cell line</t>
  </si>
  <si>
    <t>ON 4-TOTAL MEAN CORDIAL GRAPHS</t>
  </si>
  <si>
    <t>NSF Postdoctoral Fellowship in Biology FY 2021: Uncovering the molecular mechanisms that govern cnidarian-algal symbiosis using forward genetic screens</t>
  </si>
  <si>
    <t>Rhizostomins: A Novel Pigment Family From Rhizostome Jellyfish (Cnidaria, Scyphozoa)</t>
  </si>
  <si>
    <t>The CASSIOPEA Study (Economic Crisis and Adherence to the Mediterranean diet: poSSIble impact on biOmarkers of inflammation and metabolic PhEnotypes in the cohort of the Moli-sAni Study): Rationale, design and characteristics of participants</t>
  </si>
  <si>
    <t>X-ray emitting structures in the Vela SNR: ejecta anisotropies and progenitor stellar wind residuals</t>
  </si>
  <si>
    <t>High trophic plasticity in the mixotrophic Mastigias papua-Symbiodiniaceae holobiont: implications for the ecology of zooxanthellate jellyfishes</t>
  </si>
  <si>
    <t>New Alien Mediterranean Biodiversity Records (November 2021)</t>
  </si>
  <si>
    <t>The Cellular and Genetic Mechanisms of Stress Response Pathways in Caribbean Coral</t>
  </si>
  <si>
    <t>Impact of axions on the Cassiopea A neutron star cooling</t>
  </si>
  <si>
    <t>Exploring marine endosymbiosis systems with omics techniques</t>
  </si>
  <si>
    <t>Mitigate Wormhole Attack and Blackhole Attack Using Elliptic Curve Cryptography in MANET</t>
  </si>
  <si>
    <t>Biocompatible interpenetrating polymeric networks in hydrogel state comprised from jellyfish collagen and polyurethane</t>
  </si>
  <si>
    <t>Cnidome and Morphological Features of Pelagia noctiluca (Cnidaria: Scyphozoa) Throughout the Different Life Cycle Stages</t>
  </si>
  <si>
    <t>Larger scyphozoan species dwelling in temperate, shallow waters show higher blooming potential</t>
  </si>
  <si>
    <t>Screening a Spliced Leader-Based Symbiodinium microadriaticum cDNA Library Using the Yeast-Two Hybrid System Reveals a Hemerythrin-Like Protein as a Putative SmicRACK1 Ligand</t>
  </si>
  <si>
    <t>Volatile organic compound emission in tundra shrubs - Dependence on species characteristics and the near-surface environment</t>
  </si>
  <si>
    <t>Effects of ambient climate and three warming treatments on fruit production in an alpine, subarctic meadow community</t>
  </si>
  <si>
    <t>The Presence of a Substrate Strengthens The Jet Generated by Upside-Down Jellyfish</t>
  </si>
  <si>
    <t>Revealing hidden diversity among upside-down jellyfishes (Cnidaria: Scyphozoa: Rhizostomeae: Cassiopea): distinct evidence allows the change of status of a neglected variety and the description of a new species</t>
  </si>
  <si>
    <t>Increased nutrient availability correlates with increased growth of the benthic jellyfish Cassiopea spp.</t>
  </si>
  <si>
    <t>Scyphozoan jellyfish diversity and distribution along the north-eastern Arabian Sea off Gujarat coast India</t>
  </si>
  <si>
    <t>Complete and rapid regeneration of fragments from the upside-down jellyfish Cassiopea</t>
  </si>
  <si>
    <t>Assessing Magnesium Chloride as a Chemical for Immobilization of a Symbiotic Jellyfish (Cassiopea sp.)</t>
  </si>
  <si>
    <t>Impacts of Light and Food Availability on Early Development of Cassiopea Medusae</t>
  </si>
  <si>
    <t>Snapshot of the Distribution and Biology of Alien Jellyfish Cassiopea andromeda (Forsskål 1775) in a Mediterranean Touristic Harbour</t>
  </si>
  <si>
    <t>Assessing the core microbial symbionts of jellyfish in Indonesian and Vietnamese marine lakes</t>
  </si>
  <si>
    <t>Indoles can induce strobilation in aposymbiotic Cassiopea andromeda polyps but are associated with developmental abnormalities</t>
  </si>
  <si>
    <t>Physiological responses of the upside-down jellyfish Cassiopea (Cnidaria: Scyphozoa: Cassiopeidae) to temperature and implications for their range expansion along the east coast of Australia</t>
  </si>
  <si>
    <t>Evaluating the effectiveness of drones for quantifying invasive upside-down jellyfish (Cassiopea sp.) in Lake Macquarie Australia</t>
  </si>
  <si>
    <t>Harnessing the Power of Model Organisms to Unravel Microbial Functions in the Coral Holobiont</t>
  </si>
  <si>
    <t>Cnidarian-Symbiodiniaceae symbiosis establishment is independent of photosynthesis</t>
  </si>
  <si>
    <t>Reproducible propagation technique for the symbiotic cnidarian model system Cassiopea xamachana</t>
  </si>
  <si>
    <t>Under pressure: Cassiopea andromeda jellyfish exposed to increasing water temperature or lead cadmium and anthropogenic gadolinium contamination</t>
  </si>
  <si>
    <t>Changes in the Bacterial Community Associated With Experimental Symbiont Loss in the Mucus Layer of Cassiopea xamachana Jellyfish</t>
  </si>
  <si>
    <t>Symbiont genotype influences holobiont response to increased temperature</t>
  </si>
  <si>
    <t>Specific antibacterial activity against potential pathogens and re-straining of larvae settlement from a pigmented Pseudoalteromonas strain isolated from the jellyfish Cassiopea xamachana</t>
  </si>
  <si>
    <t>Diversity of Dinoflagellate Symbionts in Scyphozoan Hosts From Shallow Environments: The Mediterranean Sea and Cabo Frio (Rio de Janeiro Brazil)</t>
  </si>
  <si>
    <t>Phenotypic plasticity in Cassiopea ornata (Cnidaria: Scyphozoa: Rhizostomeae) suggests environmentally driven morphology</t>
  </si>
  <si>
    <t>Invasive upside-down jellyfish tolerate organic eutrophication and warming</t>
  </si>
  <si>
    <t>Physiological responses of the upside-down jellyfish, Cassiopea (Cnidaria: Scyphozoa: Cassiopeidae) to temperature and implications for their range expansion along the east coast of Australia</t>
  </si>
  <si>
    <t>Evaluating the effectiveness of drones for quantifying invasive upside-down jellyfish (Cassiopea sp.) in Lake Macquarie, Australia</t>
  </si>
  <si>
    <t>Under pressure: Cassiopea andromeda jellyfish exposed to increasing water temperature or lead, cadmium and anthropogenic gadolinium contamination</t>
  </si>
  <si>
    <t>Snapshot of the Distribution and Biology of Alien Jellyfish Cassiopea andromeda (Forsskal, 1775) in a Mediterranean Touristic Harbour</t>
  </si>
  <si>
    <t>Diversity of Dinoflagellate Symbionts in Scyphozoan Hosts From Shallow Environments: The Mediterranean Sea and Cabo Frio (Rio de Janeiro, Brazil)</t>
  </si>
  <si>
    <t>Harnessing the Power of Model Organisms To Unravel Microbial Functions in the Coral Holobiont</t>
  </si>
  <si>
    <t>Characterizing the Vs Profile from Surface Wave Data Using a Customized Artificial Jellyfish Search Algorithm</t>
  </si>
  <si>
    <t>Chasing Chances in a Changing Sea</t>
  </si>
  <si>
    <t>First person - Casandra Newkirk</t>
  </si>
  <si>
    <t>Scyphozoan jellyfish diversity and distribution along the north-eastern Arabian Sea off Gujarat coast, India</t>
  </si>
  <si>
    <t>Thermal Stress Has Minimal Effects on Bacterial Communities of Thermotolerant Symbiodinium Cultures</t>
  </si>
  <si>
    <t>The role of calcium and CaMKII in sleep</t>
  </si>
  <si>
    <t>Expression of Opsins of the Box Jellyfish Tripedalia cystophora Reveals the First Photopigment in Cnidarian Ocelli and Supports the Presence of Photoisomerases</t>
  </si>
  <si>
    <t>Long-term effects of snowmelt timing and climate warming on phenology, growth, and reproductive effort of Arctic tundra plant species1</t>
  </si>
  <si>
    <t>Nutrient overload promotes the transition from top-down to bottom-up control and triggers dystrophic crises in a Mediterranean coastal lagoon</t>
  </si>
  <si>
    <t>Influence of increased nutrient availability on biogenic volatile organic compound (BVOC) emissions and leaf anatomy of subarctic dwarf shrubs under climate warming and increased cloudiness</t>
  </si>
  <si>
    <t>Post-Tsunami monitoring of the introduced Banggai cardinalfish (Pterapogon kauderni) population in Palu Bay</t>
  </si>
  <si>
    <t>Chemical Compositions and Experimental and Computational Modeling of the Anticancer Effects of Cnidocyte Venoms of Jellyfish Cassiopea andromeda and Catostylus mosaicus on Human Adenocarcinoma A549 Cells</t>
  </si>
  <si>
    <t>Aerobic respiration biochemical composition and glycolytic responses to ultraviolet radiation in jellyfish Cassiopea sp</t>
  </si>
  <si>
    <t>The Zooxanthellate Jellyfish Holobiont Cassiopea andromeda a Source of Soluble Bioactive Compounds</t>
  </si>
  <si>
    <t>Gene Loss may have Shaped the Cnidarian and Bilaterian Hox and ParaHox Complement</t>
  </si>
  <si>
    <t>A carbon-nitrogen negative feedback loop underlies the repeated evolution of cnidarian–Symbiodiniaceae symbioses</t>
  </si>
  <si>
    <t>Effect of Rinse Solutions on Rhizostoma pulmo (Cnidaria: Scyphozoa) Stings and the Ineffective Role of Vinegar in Scyphozoan Jellyfish Species</t>
  </si>
  <si>
    <t>Residual tissue magnesium concentration in jellyfish (Aurelia aurita and Cassiopea andromeda) following magnesium chloride euthanasia</t>
  </si>
  <si>
    <t>Complete mitochondrial genome of Mastigias papua (Scyphozoa: Rhizostomeae: Mastigiidae) based on next-generation sequencing and phylogenetic analysis</t>
  </si>
  <si>
    <t>Comparative Genomic Insights into Bacterial Induction of Larval Settlement and Metamorphosis in the Upside-Down Jellyfish Cassiopea</t>
  </si>
  <si>
    <t>Battle for the mounds: Niche competition between upside-down jellyfish and invasive seagrass</t>
  </si>
  <si>
    <t>New Qinscyphus material from the Fortunian of South China</t>
  </si>
  <si>
    <t>Correlative Light Electron Microscopy and Raman Spectroscopy Workflow To Detect and Observe Microplastic Interactions with Whole Jellyfish</t>
  </si>
  <si>
    <t>Neuromuscular development in the emerging scyphozoan model system Cassiopea xamachana: implications for the evolution of cnidarian nervous systems</t>
  </si>
  <si>
    <t>Benthic jellyfish act as suction pumps to facilitate release of interstitial porewater</t>
  </si>
  <si>
    <t>Light intensity changes and UVB radiation affect peridinin content and antioxidant activity in the Cassiopea andromeda holobiont</t>
  </si>
  <si>
    <t>A Comparative Study of State-of-the-art Metaheuristics for Solving Many-objective Optimization Problems of Fixed Wing Unmanned Aerial Vehicle Conceptual Design</t>
  </si>
  <si>
    <t>Non-invasive investigation of the morphology and optical properties of the upside-down jellyfish Cassiopea with optical coherence tomography</t>
  </si>
  <si>
    <t>Reproductive cycle and gonadal output of the Lessepsian jellyfish Cassiopea andromeda in NW Sicily (Central Mediterranean Sea)</t>
  </si>
  <si>
    <t>The mesoglea buffers the physico-chemical microenvironment of photosymbionts in the upside-down jellyfish Cassiopea sp.</t>
  </si>
  <si>
    <t>The Effect of the Persian Gulf Jellyfish (Cassiopea andromeda) Venom on the Expression of P15 P21 P53 DNMT1 and Bcl-2 in Acute Lymphoblastic Leukemia Jurkat Cells</t>
  </si>
  <si>
    <t>The influence of photosymbiosis in Cassiopea xamachana regenerative success</t>
  </si>
  <si>
    <t>Characterization of the populations of upside-down jellyfish in Jardines de la Reina National Park Cuba</t>
  </si>
  <si>
    <t>Demystifying Cassiopea species identity in the Florida Keys: Cassiopea xamachana and Cassiopea andromeda coexist in shallow waters</t>
  </si>
  <si>
    <t>Understanding Cassiopea andromeda (Scyphozoa) Invasiveness in Different Habitats: A Multiple Biomarker Comparison</t>
  </si>
  <si>
    <t>Upside-down jellyfish as bioindicators of anthropogenic disturbances in coastal ecosystems</t>
  </si>
  <si>
    <t>Characterization of the populations of upside-down jellyfish in Jardines de la Reina National Park, Cuba</t>
  </si>
  <si>
    <t>Aerobic respiration, biochemical composition, and glycolytic responses to ultraviolet radiation in jellyfish Cassiopea sp</t>
  </si>
  <si>
    <t>BRC-BIO: Effects of insecticides on survival and metamorphosis of the upside-down jellyfish, Cassiopea xamachana, and its symbiotic community</t>
  </si>
  <si>
    <t>Ecology, Symbiosis and Community in Scyphozoans With an Emphasis on the Floridian Cassiopea</t>
  </si>
  <si>
    <t>The Effect of the Persian Gulf Jellyfish (Cassiopea andromeda) Venom on the Expression of P15, P21, P53, DNMT1, and Bcl-2 in Acute Lymphoblastic Leukemia Jurkat Cells.</t>
  </si>
  <si>
    <t>Temperature acclimation and color influence Cassiopea xamachana thermal tolerance</t>
  </si>
  <si>
    <t>Elevated temperatures reduce larval survival but enhance settlement in Cassiopea</t>
  </si>
  <si>
    <t>Upside down whorl: three-dimensional currents generated by Cassiopea medusae</t>
  </si>
  <si>
    <t>The Zooxanthellate Jellyfish Holobiont Cassiopea andromeda, a Source of Soluble Bioactive Compounds</t>
  </si>
  <si>
    <t>Symbiodiniaceae in and ex hospite have differential physiological responses under different heat stress scenarios</t>
  </si>
  <si>
    <t>Collaborative Research: MUCUS: Measuring and Understanding the Cassiopea Use of Space</t>
  </si>
  <si>
    <t>Trade-offs between symbiosis and immunity in Cassiopea sp. following Serratia marcescens exposure</t>
  </si>
  <si>
    <t>Confined Cascade Metabolic Reprogramming Nanoreactor for Targeted Alcohol Detoxification and Alcoholic Liver Injury Management</t>
  </si>
  <si>
    <t>Towards Porting Operating Systems with Program Synthesis</t>
  </si>
  <si>
    <t>Effect of Rinse Solutions on Rhizostoma pulmo (Cnidaria: Scyphozoa) Stings and the Ineffective Role of Vinegar in Scyphozoan Jellyfish Species.</t>
  </si>
  <si>
    <t>Local hydrodynamics of benthic marine organisms</t>
  </si>
  <si>
    <t>Adaptive octopus deep transfer learning based epileptic seizure classification on field programmable gate arrays</t>
  </si>
  <si>
    <t>Editorial: EVOLMAR 2020-The first Italian congress on marine evolution</t>
  </si>
  <si>
    <t>Molecular tuning of sea anemone stinging</t>
  </si>
  <si>
    <t>French cohort of children and adolescents with neurofibromatosis type 1 and symptomatic inoperable plexiform neurofibromas: CASSIOPEA study</t>
  </si>
  <si>
    <t>Species-Specific Responses to Human Trampling Indicate Alpine Plant Size Is More Sensitive than Reproduction to Disturbance</t>
  </si>
  <si>
    <t>Geochemical landscapes as drivers of wildlife reproductive success: Insights from a high-Arctic ecosystem</t>
  </si>
  <si>
    <t>Using Local Ecological Knowledge to Search for Non-Native Species in Natura 2000 Sites in the Central Mediterranean Sea: An Approach to Identify New Arrivals and Hotspot Areas</t>
  </si>
  <si>
    <t>A carbon-nitrogen negative feedback loop underlies the repeated evolution of cnidarian-Symbiodiniaceae symbioses</t>
  </si>
  <si>
    <t>Symbiotic nutrient exchange enhances the long-term survival of cassiosomes the autonomous stinging-cell structures of Cassiopea</t>
  </si>
  <si>
    <t>Asymmetrical bleaching of upside-down jellyfish Cassiopea during high water temperatures in Cuba</t>
  </si>
  <si>
    <t>In-vitro and in-silico anti-HSV-1 activity of a marine steroid from the jellyfish Cassiopea andromeda venom</t>
  </si>
  <si>
    <t>Signal-Transduction Proteins from Caribbean Cassiopea xamachana: The Scaffolding Protein CxRACK1 Shows Conserved Molecular Signatures and Differential Expression between Larval and the Subsequent Metamorphic Stages</t>
  </si>
  <si>
    <t>Expression of glucose (GLUT) and glycerol (GLP) transporters in symbiotic and bleached Cassiopea xamachana (Bigelow 1892) jellyfish</t>
  </si>
  <si>
    <t>Microbial Diversity and Screening for Potential Pathogens and Beneficial Bacteria of Five Jellyfish Species-Associated Microorganisms Based on 16S rRNA Sequencing</t>
  </si>
  <si>
    <t>Host–symbiont plasticity in the upside-down jellyfish Cassiopea xamachana: strobilation across symbiont genera</t>
  </si>
  <si>
    <t>Host starvation and in hospite degradation of algal symbionts shape the heat stress response of the Cassiopea-Symbiodiniaceae symbiosis</t>
  </si>
  <si>
    <t>Toxocara canis: Prospective activity of Quercetin and venom of Cassiopea andromeda (Cnidaria: Cassiopeidae) against third-stage larvae in vitro</t>
  </si>
  <si>
    <t>Symbiotic nutrient exchange enhances the long-term survival of cassiosomes, the autonomous stinging-cell structures of Cassiopea</t>
  </si>
  <si>
    <t>Host-symbiont plasticity in the upside-down jellyfish Cassiopea xamachana: strobilation across symbiont genera</t>
  </si>
  <si>
    <t>Neuromuscular development in the emerging scyphozoan model system, Cassiopea xamachana: implications for the evolution of cnidarian nervous systems</t>
  </si>
  <si>
    <t>Expression of glucose (GLUT) and glycerol (GLP) transporters in symbiotic and bleached Cassiopea xamachana (Bigelow, 1892) jellyfish</t>
  </si>
  <si>
    <t>Vs Profiling by the Inversion of Rayleigh Wave Ellipticity Curve Using a Hybrid Artificial Intelligence Method</t>
  </si>
  <si>
    <t>Oxygen supersaturation adds resistance to a cnidarian: Symbiodiniaceae holobiont under moderate warming in experimental settings</t>
  </si>
  <si>
    <t>Biomimetic wafer-scale alignment of tellurium nanowires for high-mobility flexible and stretchable electronics</t>
  </si>
  <si>
    <t>A p53 score derived from TP53 CRISPR/Cas9 HMCLs predicts survival and reveals a major role of BAX in the response to BH3 mimetics</t>
  </si>
  <si>
    <t>Dynamics of post-slab breakoff in convergent plate margins: A jellyfish model</t>
  </si>
  <si>
    <t>Paper</t>
  </si>
  <si>
    <t>On a new species of Cassiopea from Jamaica</t>
  </si>
  <si>
    <t>Bigelow, R. P. (1900). The anatomy and development of Cassiopea xamachana. Boston Society of Natural History.</t>
  </si>
  <si>
    <r>
      <t xml:space="preserve">Gohar, H. A. F., &amp; Eisawy, A. M. (1960). The development of Cassiopea andromeda (Scyphomedusae). </t>
    </r>
    <r>
      <rPr>
        <i/>
        <sz val="11"/>
        <color theme="1"/>
        <rFont val="Aptos Narrow"/>
        <family val="2"/>
        <scheme val="minor"/>
      </rPr>
      <t>Publications of Marine Biological Station, Al-Ghardaqa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11</t>
    </r>
    <r>
      <rPr>
        <sz val="11"/>
        <color theme="1"/>
        <rFont val="Aptos Narrow"/>
        <family val="2"/>
        <scheme val="minor"/>
      </rPr>
      <t>, 148-190.</t>
    </r>
  </si>
  <si>
    <r>
      <t xml:space="preserve">Wagenaar Hummelinck, P. (1968). Caribbean scyphomedusae of the genus Cassiopea. </t>
    </r>
    <r>
      <rPr>
        <i/>
        <sz val="11"/>
        <color theme="1"/>
        <rFont val="Aptos Narrow"/>
        <family val="2"/>
        <scheme val="minor"/>
      </rPr>
      <t>Studies on the Fauna of Curaçao and other Caribbean Islands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25</t>
    </r>
    <r>
      <rPr>
        <sz val="11"/>
        <color theme="1"/>
        <rFont val="Aptos Narrow"/>
        <family val="2"/>
        <scheme val="minor"/>
      </rPr>
      <t>(1), 1-57.</t>
    </r>
  </si>
  <si>
    <r>
      <t xml:space="preserve">Humes, A. (1969). A cyclopoid copepod, Sewellochiron fidens n. gen., n. sp., associated with a medusa in Puerto Rico. </t>
    </r>
    <r>
      <rPr>
        <i/>
        <sz val="11"/>
        <color theme="1"/>
        <rFont val="Aptos Narrow"/>
        <family val="2"/>
        <scheme val="minor"/>
      </rPr>
      <t>Beaufortia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16</t>
    </r>
    <r>
      <rPr>
        <sz val="11"/>
        <color theme="1"/>
        <rFont val="Aptos Narrow"/>
        <family val="2"/>
        <scheme val="minor"/>
      </rPr>
      <t>(219), 171-183.</t>
    </r>
  </si>
  <si>
    <r>
      <t xml:space="preserve">Todd, B. D. (2002). </t>
    </r>
    <r>
      <rPr>
        <i/>
        <sz val="11"/>
        <color theme="1"/>
        <rFont val="Aptos Narrow"/>
        <family val="2"/>
        <scheme val="minor"/>
      </rPr>
      <t>Cassiopea xamachana as a bioindicator of dissolved inorganic phosphates in seawater</t>
    </r>
    <r>
      <rPr>
        <sz val="11"/>
        <color theme="1"/>
        <rFont val="Aptos Narrow"/>
        <family val="2"/>
        <scheme val="minor"/>
      </rPr>
      <t xml:space="preserve"> (Doctoral dissertation, University of Georgia).</t>
    </r>
  </si>
  <si>
    <r>
      <t xml:space="preserve">Sloan, A. J. (2003). </t>
    </r>
    <r>
      <rPr>
        <i/>
        <sz val="11"/>
        <color theme="1"/>
        <rFont val="Aptos Narrow"/>
        <family val="2"/>
        <scheme val="minor"/>
      </rPr>
      <t>Variation in host-symbiont compatibility among Cassiopea-algal symbioses</t>
    </r>
    <r>
      <rPr>
        <sz val="11"/>
        <color theme="1"/>
        <rFont val="Aptos Narrow"/>
        <family val="2"/>
        <scheme val="minor"/>
      </rPr>
      <t>. The University of Texas at Austin.</t>
    </r>
  </si>
  <si>
    <r>
      <t xml:space="preserve">Hamner, W. M., &amp; Dawson, M. N. (2009). A review and synthesis on the systematics and evolution of jellyfish blooms: advantageous aggregations and adaptive assemblages. </t>
    </r>
    <r>
      <rPr>
        <i/>
        <sz val="11"/>
        <color theme="1"/>
        <rFont val="Aptos Narrow"/>
        <family val="2"/>
        <scheme val="minor"/>
      </rPr>
      <t>Hydrobiologia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616</t>
    </r>
    <r>
      <rPr>
        <sz val="11"/>
        <color theme="1"/>
        <rFont val="Aptos Narrow"/>
        <family val="2"/>
        <scheme val="minor"/>
      </rPr>
      <t>, 161-191.</t>
    </r>
  </si>
  <si>
    <t>Anti-inflammatory activity of pure upside down jellyfish Cassiopea xamachana (Bigelow, 1900) on male sprague dawley rats.</t>
  </si>
  <si>
    <r>
      <t xml:space="preserve">Stoner, E. W., Yeager, L. A., &amp; Layman, C. A. (2014). Effects of epibenthic jellyfish, Cassiopea spp., on faunal community composition of Bahamian seagrass beds. </t>
    </r>
    <r>
      <rPr>
        <i/>
        <sz val="11"/>
        <color theme="1"/>
        <rFont val="Aptos Narrow"/>
        <family val="2"/>
        <scheme val="minor"/>
      </rPr>
      <t>Caribbean Naturalist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12</t>
    </r>
    <r>
      <rPr>
        <sz val="11"/>
        <color theme="1"/>
        <rFont val="Aptos Narrow"/>
        <family val="2"/>
        <scheme val="minor"/>
      </rPr>
      <t>, 1-10.</t>
    </r>
  </si>
  <si>
    <r>
      <t xml:space="preserve">Arai, Y., Gotoh, R. O., Yokoyama, J., Sato, C., Okuizumi, K., &amp; Hanzawa, N. (2017). Phylogenetic relationships and morphological variations of upside-down jellyfishes, Cassiopea spp. inhabiting Palau Islands. </t>
    </r>
    <r>
      <rPr>
        <i/>
        <sz val="11"/>
        <color theme="1"/>
        <rFont val="Aptos Narrow"/>
        <family val="2"/>
        <scheme val="minor"/>
      </rPr>
      <t>Biogeography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19</t>
    </r>
    <r>
      <rPr>
        <sz val="11"/>
        <color theme="1"/>
        <rFont val="Aptos Narrow"/>
        <family val="2"/>
        <scheme val="minor"/>
      </rPr>
      <t>, 133-141.</t>
    </r>
  </si>
  <si>
    <r>
      <t xml:space="preserve">Banha, T. N. S. (2018). </t>
    </r>
    <r>
      <rPr>
        <i/>
        <sz val="11"/>
        <color theme="1"/>
        <rFont val="Aptos Narrow"/>
        <family val="2"/>
        <scheme val="minor"/>
      </rPr>
      <t>Experimental effects of multiple thermal stress events on chlorophyll-a content and size of Cassiopea andromeda and the role of heterotrophic feeding and Symbiodinium concentration</t>
    </r>
    <r>
      <rPr>
        <sz val="11"/>
        <color theme="1"/>
        <rFont val="Aptos Narrow"/>
        <family val="2"/>
        <scheme val="minor"/>
      </rPr>
      <t xml:space="preserve"> (Doctoral dissertation, Universidade de São Paulo).</t>
    </r>
  </si>
  <si>
    <r>
      <t xml:space="preserve">Treible, L. M., &amp; Condon, R. H. (2019). Temperature-driven asexual reproduction and strobilation in three scyphozoan jellyfish polyps. </t>
    </r>
    <r>
      <rPr>
        <i/>
        <sz val="11"/>
        <color theme="1"/>
        <rFont val="Aptos Narrow"/>
        <family val="2"/>
        <scheme val="minor"/>
      </rPr>
      <t>Journal of Experimental Marine Biology and Ecology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520</t>
    </r>
    <r>
      <rPr>
        <sz val="11"/>
        <color theme="1"/>
        <rFont val="Aptos Narrow"/>
        <family val="2"/>
        <scheme val="minor"/>
      </rPr>
      <t>, 151204.</t>
    </r>
  </si>
  <si>
    <t>Thé, J. (2020). Ecologia populacional da medusa exótica Cassiopea andromeda Forskâl, 1775 (Cnidaria: Scyphozoa) em uma fazenda de camarão e em um ambiente de manguezal no Nordeste do Brasil.</t>
  </si>
  <si>
    <r>
      <t xml:space="preserve">Karunarathne, K. D., Liyanaarachchi, S. M., &amp; De Croos, M. D. S. T. (2020). First record of upside-down jellyfish Cassiopea andromeda (Forskål, 1775)(Cnidaria: Scyphozoa: Rhizostomeae: Cassiopeidae) from Sri Lanka. </t>
    </r>
    <r>
      <rPr>
        <i/>
        <sz val="11"/>
        <color theme="1"/>
        <rFont val="Aptos Narrow"/>
        <family val="2"/>
        <scheme val="minor"/>
      </rPr>
      <t>Sri Lanka Journal of Aquatic Sciences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25</t>
    </r>
    <r>
      <rPr>
        <sz val="11"/>
        <color theme="1"/>
        <rFont val="Aptos Narrow"/>
        <family val="2"/>
        <scheme val="minor"/>
      </rPr>
      <t>(2), 57-65.</t>
    </r>
  </si>
  <si>
    <r>
      <t xml:space="preserve">Gravili, C. (2020). Jelly surge in the Mediterranean Sea: threat or opportunity?. </t>
    </r>
    <r>
      <rPr>
        <i/>
        <sz val="11"/>
        <color theme="1"/>
        <rFont val="Aptos Narrow"/>
        <family val="2"/>
        <scheme val="minor"/>
      </rPr>
      <t>Mediterranean Marine Science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21</t>
    </r>
    <r>
      <rPr>
        <sz val="11"/>
        <color theme="1"/>
        <rFont val="Aptos Narrow"/>
        <family val="2"/>
        <scheme val="minor"/>
      </rPr>
      <t>(1), 11-21.</t>
    </r>
  </si>
  <si>
    <r>
      <t xml:space="preserve">Tilstra, A., El-Khaled, Y. C., Meier, S., &amp; Wild, C. (2022). Invasive upside-down jellyfish tolerate organic eutrophication and warming. </t>
    </r>
    <r>
      <rPr>
        <i/>
        <sz val="11"/>
        <color theme="1"/>
        <rFont val="Aptos Narrow"/>
        <family val="2"/>
        <scheme val="minor"/>
      </rPr>
      <t>Bulletin of Marine Science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98</t>
    </r>
    <r>
      <rPr>
        <sz val="11"/>
        <color theme="1"/>
        <rFont val="Aptos Narrow"/>
        <family val="2"/>
        <scheme val="minor"/>
      </rPr>
      <t>(3), 381-392.</t>
    </r>
  </si>
  <si>
    <r>
      <t xml:space="preserve">Rowe, C. E. (2022). </t>
    </r>
    <r>
      <rPr>
        <i/>
        <sz val="11"/>
        <color theme="1"/>
        <rFont val="Aptos Narrow"/>
        <family val="2"/>
        <scheme val="minor"/>
      </rPr>
      <t>Population dynamics of the invasive upside-down jellyfish Cassiopea in Lake Macquarie: identification, seasonality, and distribution</t>
    </r>
    <r>
      <rPr>
        <sz val="11"/>
        <color theme="1"/>
        <rFont val="Aptos Narrow"/>
        <family val="2"/>
        <scheme val="minor"/>
      </rPr>
      <t xml:space="preserve"> (Doctoral dissertation).</t>
    </r>
  </si>
  <si>
    <r>
      <t xml:space="preserve">Lyndby, N. H. (2023). </t>
    </r>
    <r>
      <rPr>
        <i/>
        <sz val="11"/>
        <color theme="1"/>
        <rFont val="Aptos Narrow"/>
        <family val="2"/>
        <scheme val="minor"/>
      </rPr>
      <t>Photobiology and metabolic interactions in the symbiotic jellyfish Cassiopea</t>
    </r>
    <r>
      <rPr>
        <sz val="11"/>
        <color theme="1"/>
        <rFont val="Aptos Narrow"/>
        <family val="2"/>
        <scheme val="minor"/>
      </rPr>
      <t xml:space="preserve"> (No. 9761). EPFL.</t>
    </r>
  </si>
  <si>
    <t>Connolly, A. (2023). FLOW FIELDS GENERATED BY CASSIOPEA CONTRACTIONS: THE EFFECT OF ORAL ARMS ON FEEDING FLOWS.</t>
  </si>
  <si>
    <r>
      <t xml:space="preserve">Abrams, M. J., Zhang, L., Emster, K. V., Lee, B. H., Zeigler, H., Jain, T., ... &amp; Harland, R. M. (2023). Sleep is required for neural network plasticity in the jellyfish Cassiopea. </t>
    </r>
    <r>
      <rPr>
        <i/>
        <sz val="11"/>
        <color theme="1"/>
        <rFont val="Aptos Narrow"/>
        <family val="2"/>
        <scheme val="minor"/>
      </rPr>
      <t>bioRxiv</t>
    </r>
    <r>
      <rPr>
        <sz val="11"/>
        <color theme="1"/>
        <rFont val="Aptos Narrow"/>
        <family val="2"/>
        <scheme val="minor"/>
      </rPr>
      <t>, 2023-05.</t>
    </r>
  </si>
  <si>
    <t>Crit</t>
  </si>
  <si>
    <t>NoMed</t>
  </si>
  <si>
    <t>The effect of degree of injury successive injury and functional activity upon regeneration in the Scyphomedusan Cassiopea xamachana</t>
  </si>
  <si>
    <t>Lab</t>
  </si>
  <si>
    <t>Literature for 1915 on the behavior of the lower invertebrates</t>
  </si>
  <si>
    <t>Lit</t>
  </si>
  <si>
    <t>Nerve conduction and other reactions in Cassiopea</t>
  </si>
  <si>
    <t>On the composition of the medusa Cassiopea xamachana and the changes in it after starvation</t>
  </si>
  <si>
    <t>NR</t>
  </si>
  <si>
    <t>NA</t>
  </si>
  <si>
    <t>Regenerative capacities of the scyphistoma of Cassiopea (Phylum Coelenterata; class Scyphozoa)</t>
  </si>
  <si>
    <t>The biology and physiology of alga-invertebrate symbioses. I. Carbon fixation in Cassiopea sp. at aldabra atoll</t>
  </si>
  <si>
    <t>Absorption and emission by interstellar CH at 9 cm</t>
  </si>
  <si>
    <t>Some aspects of regeneration in the scyphistoma of Cassiopea (class scyphozoa) as revealed by the use of antimetabolites and microspectrophotometry</t>
  </si>
  <si>
    <t>Productivity and organic consumption in Cassiopea and Condylactus</t>
  </si>
  <si>
    <t>Differences of ammonia metabolism in symbiotic and aposymbiotic condylactus and cassiopea spp.</t>
  </si>
  <si>
    <t>Strobilation budding and initiation of scyphistoma morphogenesis in the rhizostome Cassiopea andromeda (Cnidaria: Scyphozoa)</t>
  </si>
  <si>
    <t>The effect of different zooxanthellae on the growth of experimentally reinfected hosts.</t>
  </si>
  <si>
    <t>Observations on the Theca of the Motile Phase of Free-Living and Symbiotic Isolates of Zooxanthella Micro Adriatic a (Freudenthal) Comb.Nov.</t>
  </si>
  <si>
    <t>BACTERIAL INDUCTION OF SETTLEMENT AND METAMORPHOSIS IN THE PLANULA LARVAE OF CASSIOPEA-ANDROMEDA (CNIDARIA SCYPHOZOA RHIZOSTOMEAE)</t>
  </si>
  <si>
    <t>ASEXUAL REPRODUCTION IN SCYPHISTOMAE OF CASSIOPEA-XAMACHANA (SCYPHOZOA RHIZOTOMA) - EXOGENOUS EFFECTS AND THE INTERACTION OF BUDDING AND STROBILATION</t>
  </si>
  <si>
    <t>Sel</t>
  </si>
  <si>
    <t>Carbon metabolism and strobilation in Cassiopea andromedea (Cnidaria: Scyphozoa): Significance of endosymbiotic dinoflagellates</t>
  </si>
  <si>
    <t>AN ULTRASTRUCTURAL-STUDY OF THE SUBUMBRELLAR MUSCULATURE AND DESMOSOMAL COMPLEXES OF CASSIOPEA-XAMACHANA (CNIDARIA SCYPHOZOA)</t>
  </si>
  <si>
    <r>
      <t xml:space="preserve">Colley, N. J., &amp; Trench, R. K. (1983). Selectivity in phagocytosis and persistence of symbiotic algae by the scyphistoma stage of the jellyfish Cassiopeia xamachana. </t>
    </r>
    <r>
      <rPr>
        <i/>
        <sz val="11"/>
        <color theme="1"/>
        <rFont val="Aptos Narrow"/>
        <family val="2"/>
        <scheme val="minor"/>
      </rPr>
      <t>Proceedings of the Royal Society of London. Series B. Biological Sciences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219</t>
    </r>
    <r>
      <rPr>
        <sz val="11"/>
        <color theme="1"/>
        <rFont val="Aptos Narrow"/>
        <family val="2"/>
        <scheme val="minor"/>
      </rPr>
      <t>(1214), 61-82.</t>
    </r>
  </si>
  <si>
    <t>ALANINE UPTAKE BY ISOLATED ZOOXANTHELLAE OF THE MANGROVE JELLYFISH CASSIOPEA-XAMACHANA .2. INHIBITION BY HOST HOMOGENATE FRACTION</t>
  </si>
  <si>
    <t>ALANINE UPTAKE BY ISOLATED ZOOXANTHELLAE OF THE MANGROVE JELLYFISH CASSIOPEA-XAMACHANA .1. TRANSPORT MECHANISMS AND UTILIZATION</t>
  </si>
  <si>
    <t>Cholera toxin and thyrotropine can replace natural inducers required for the metamorphosis of larvae and buds of the scyphozoan Cassiopea andromeda</t>
  </si>
  <si>
    <t>OBSERVATIONS OF ASEXUAL REPRODUCTION AND REGENERATION IN CASSIOPEA (SCYPHOZOA COELENTERATA)</t>
  </si>
  <si>
    <t>Regulation in metagenic cnidarian planulae</t>
  </si>
  <si>
    <t>Bacterial and Algal Effects on Metamorphosis in the Life Cycle of Cassiopea andromeda</t>
  </si>
  <si>
    <t>Ammonia induces metamorphosis of the oral half of buds into polyp heads in the scyphozoan Cassiopea</t>
  </si>
  <si>
    <t>Requirement of exogenous inducers for metamorphosis of axenic larvae and buds of Cassiopea andromeda (Cnidaria: Scyphozoa)</t>
  </si>
  <si>
    <t>Suppression of exogenous alanine uptake in isolated zooxanthellae by cnidarian host homogenate fractions: species and symbiosis specificity</t>
  </si>
  <si>
    <t>METAMORPHOSIS AND LARVAL ENERGETICS OF THE SCYPHOZOAN JELLYFISH CASSIOPEA SPP</t>
  </si>
  <si>
    <t>Bud formation and metamorphosis in Cassiopea andromeda (Cnidaria: Scyphozoa): A developmental and ultrastructural study</t>
  </si>
  <si>
    <t>Bud formation in the scyphozoan Cassiopea andromeda: epithelial dynamics and fate map</t>
  </si>
  <si>
    <t>Biosynthetic Studies of Marine Lipids. 33.1 Biosynthesis of Dinosterol Peridinosterol and Gorgosterol: Unusual Patterns of Bioalkylation in Dinoflagellate Sterols</t>
  </si>
  <si>
    <t>OBSERVATIONS IN THE FIELDS OF CASSIOPEA GEMINI AND MONOCEROS WITH THE GLAZAR SPACE TELESCOPE</t>
  </si>
  <si>
    <t>DEVELOPMENT OF PLANULOID BUDS OF CASSIOPEA-XAMACHANA (CNIDARIA SCYPHOZOA)</t>
  </si>
  <si>
    <t>DIN DON AND PO4 FLUX BY A MEDUSA WITH ALGAL SYMBIONTS</t>
  </si>
  <si>
    <t>In vivo binding of a biologically active oligopeptide in vegetative buds of the scyphozoan Cassiopea andromeda: demonstration of receptor-mediated induction of metamorphosis</t>
  </si>
  <si>
    <t>Isolation of Hox genes from the Scyphozoan Cassiopeia xamachana: Implications for the early evolution of Hox genes</t>
  </si>
  <si>
    <t>The protein phosphatase inhibitor cantharidin induces head and foot formation in buds of Cassiopea andromeda (rhizostomae scyphozoa)</t>
  </si>
  <si>
    <t>New probable companions to M 31 found on the POSS-II</t>
  </si>
  <si>
    <t>Use of L-DOPA and soluble bacterial products to improve set of Crassostrea virginica (Gmelin 1791) and C. gigas (Thunberg 1793)</t>
  </si>
  <si>
    <t>Induction of metamorphosis from the larval to the polyp stage is similar in Hydrozoa and a subgroup of Scyphozoa (Cnidaria Semaeostomeae)</t>
  </si>
  <si>
    <t>Management of jellyfish fisheries with special reference to the Order Rhizostomeae</t>
  </si>
  <si>
    <t>Pelagic coelenterates and eutrophication: A review</t>
  </si>
  <si>
    <t>Hermaphroditism gonochorism and asexual reproduction in cassiopea sp.—an immigrant in the islands of hawai'i</t>
  </si>
  <si>
    <t>A symbiosome membrane is not required for the actions of two host signalling compounds regulating photosynthesis in symbiotic algae isolated from cnidarians</t>
  </si>
  <si>
    <t>Milleporin-1 a new phospholipase A2 active protein from the fire coral Millepora platyphylla nematocysts</t>
  </si>
  <si>
    <t>Role of protein kinase C G-protein coupled receptors and calcium flux during metamorphosis of the sea urchin Strongylocentrotus purpuratus</t>
  </si>
  <si>
    <t>Smoking supernovae</t>
  </si>
  <si>
    <t>The zebra fish cassiopeia mutant reveals that SIL is required for mitotic spindle organization</t>
  </si>
  <si>
    <t>A population of the alien jellyfish Cassiopea andromeda (Forsskål 1775) (Cnidaria: Scyphozoa: Rhizostomea) in the Ölüdeniz Lagoon Turkey</t>
  </si>
  <si>
    <t>The cassiopeia A supernova was of type IIb</t>
  </si>
  <si>
    <t>Transformation of Hibiscus rosa-sinensis L. by Agrobacterium rhizogenes</t>
  </si>
  <si>
    <t>A neutron star with a carbon atmosphere in the Cassiopeia A supernova remnant</t>
  </si>
  <si>
    <t>Prediction Location Collection and Transport of Jellyfish (Cnidaria) and Their Polyps</t>
  </si>
  <si>
    <t>New insights into reproductive traits of scyphozoans: special methods of propagation in Sanderia malayensis GOETTE 1886 (Pelagiidae Semaeostomeae) enable establishing a new classification of asexual reproduction in the class Scyphozoa</t>
  </si>
  <si>
    <t>Influence of jellyfish blooms on carbon nitrogen and phosphorus cycling and plankton production</t>
  </si>
  <si>
    <t>Betaines and dimethylsulfoniopropionate as Major Osmolytes in Cnidaria with Endosymbiotic dinoflagellates</t>
  </si>
  <si>
    <t>Bacteria Isolated from the Mucus of Farm-Raised Adult and Juvenile Charm Abalone Haliotis discus hannai</t>
  </si>
  <si>
    <t>Primer regustro de dondice parguerencis para Venezuela</t>
  </si>
  <si>
    <t>First record of Dondice parguerensis (Mollusca: Favorinidae) in Venezuela; [Primer registro de Dondice parguerensis (Mollusca: Favorinidae) para Venezuela]</t>
  </si>
  <si>
    <t>Rapid assessment of the marine alien megabiota in the shallow coastal waters of the Greek Islands paros and antiparos aegean Sea</t>
  </si>
  <si>
    <t>Mat</t>
  </si>
  <si>
    <t>New mediterranean biodiversity records (june 2012)</t>
  </si>
  <si>
    <t>Phosphorus in the young supernova remnant Cassiopeia A</t>
  </si>
  <si>
    <t>Molecular divergence between two sympatric species of Dondice (Mollusca: Nudibranchia) with distinct feeding specializations</t>
  </si>
  <si>
    <t>To Pause or Not to Pause: Effects of Pauses and Grouping on Fluid Flow around the Bell of the Upside-Down Jellyfish Cassiopea spp.</t>
  </si>
  <si>
    <t>Stoner, E. W. (2014). Human-driven Benthic Jellyfish Blooms: Causes and Consequences for Coastal Marine Ecosystems.</t>
  </si>
  <si>
    <t>The neutron star in Cassiopeia A: Equation of state superfluidity and Joule heating</t>
  </si>
  <si>
    <t>Nuclear medium cooling scenario in the era of Cas A cooling data and 2 Mȯ pulsar mass measurements</t>
  </si>
  <si>
    <t>Effects of Grouping Behavior Pulse Timing and Organism Size on Fluid Flow Around the Upside-Down Jellyfish Cassiopea xamachana</t>
  </si>
  <si>
    <t>The bubble-like interior of the core-collapse supernova remnant Cassiopeia a</t>
  </si>
  <si>
    <t>Detection and mitigation of interference in the calibration of high gain antennas for GNSS</t>
  </si>
  <si>
    <t>A new european albian turtle that extends the known stratigraphic range of the pleurosternidae (paracryptodira)</t>
  </si>
  <si>
    <t>Lazy or hardworking alone or together: the effect of grouping on pulsing behavior in Cassiopea and Xenia</t>
  </si>
  <si>
    <t>Comparison of zooxanthellae densities from upside-down jellyfish Cassiopea xamachana across coastal habitats of the Bahamas; [Densidad de zooxantelas presentes en la medusa invertida Cassiopea xamachana en los hábitats costeros de Las Bahamas]</t>
  </si>
  <si>
    <t>Four new variable stars in Cassiopea discovered with DSLR camera</t>
  </si>
  <si>
    <t>Evaluation of cytotoxicity of different marine extracts in a cell line panel; [Evaluación de la citotoxicidad de extractos marinos sobre un panel de líneas celulares]</t>
  </si>
  <si>
    <t>Preliminary Study on Nematocyst Types and Venom Isolation of Cassiopea andromeda Forskål 1775 (Scyphozoa Cnidaria) from Turkey</t>
  </si>
  <si>
    <r>
      <t xml:space="preserve">Weeks, C. G. (2017). </t>
    </r>
    <r>
      <rPr>
        <i/>
        <sz val="11"/>
        <color theme="1"/>
        <rFont val="Aptos Narrow"/>
        <family val="2"/>
        <scheme val="minor"/>
      </rPr>
      <t>The Effect of Water Acidification on Zooxanthellae Densityin Upside-Down Jellyfish, Cassiopea spp</t>
    </r>
    <r>
      <rPr>
        <sz val="11"/>
        <color theme="1"/>
        <rFont val="Aptos Narrow"/>
        <family val="2"/>
        <scheme val="minor"/>
      </rPr>
      <t>. Western Illinois University.</t>
    </r>
  </si>
  <si>
    <t>In vitro antifungal activity of eight extracts from marine invertebrates against Candida spp.; [Actividad antifúngica in vitro de ocho extractos de invertebrados marinos frente a Candida spp.]</t>
  </si>
  <si>
    <t>A cut-off in the TeV gamma-ray spectrum of the SNR Cassiopeia A</t>
  </si>
  <si>
    <t>Hydroidfest 2016: Celebrating a renaissance in hydrozoan research</t>
  </si>
  <si>
    <t>Contrasting antibacterial capabilities of the surface mucus layer from three symbiotic cnidarians</t>
  </si>
  <si>
    <t>First documented record of Cassiopea cf andromeda (Cnidaria: Scyphozoa) in Italian waters</t>
  </si>
  <si>
    <t>Box stalked and upside-down? Draft genomes from diverse jellyfish (Cnidaria Acraspeda) lineages: Alatina alata (Cubozoa) Calvadosia cruxmelitensis (Staurozoa) and Cassiopea xamachana (Scyphozoa)</t>
  </si>
  <si>
    <t>Review of the diversity traits and ecology of zooxanthellate jellyfishes</t>
  </si>
  <si>
    <t>Descriptions of seven new species of Brueelia Kéler 1936 (Phthiraptera: Ischnocera: Philopteridae) from North American sparrows (Aves: Passeriformes: Passerellidae) and review of host use by Brueelia vulgata</t>
  </si>
  <si>
    <t>Effect of Cassiopea andromeda Venom on P15INK4b P21 WAF1/CIP1 P53 DNA methyltransferase 1 and Bcl-2 Genes Expression Apoptosis Induction and Cell Growth Inhibition in Acute Promyelocytic Leukemia NB4 Cell line</t>
  </si>
  <si>
    <t>X-ray emitting structures in the Vela SNR: Ejecta anisotropies and progenitor stellar wind residuals</t>
  </si>
  <si>
    <t>High-entropy ejecta plumes in Cassiopeia A from neutrino-driven convection</t>
  </si>
  <si>
    <t>The CASSIOPEA Study (Economic Crisis and Adherence to the Mediterranean diet: poSSIble impact on biOmarkers of inflammation and metabolic PhEnotypes in the cohort of the Moli-sAni Study): Rationale design and characteristics of participants</t>
  </si>
  <si>
    <t>Biochemical Characterization of Cassiopea andromeda (Forsskal 1775) Another Red Sea Jellyfish in the Western Mediterranean Sea</t>
  </si>
  <si>
    <t>Fieldable Environmental DNA Sequencing to Assess Jellyfish Biodiversity in Nearshore Waters of the Florida Keys United States</t>
  </si>
  <si>
    <t>Severe seawater acidification causes a significant reduction in pulse rate bell diameter and acute deterioration in feeding apparatus in the scyphozoan medusa Cassiopeia sp</t>
  </si>
  <si>
    <t>Fitness of Cassiopea polyps Inoculated with Different Types of Symbionts</t>
  </si>
  <si>
    <r>
      <t xml:space="preserve">López-Figueroa, N. B. (2023). Upside-down jellyfish as bioindicators of anthropogenic disturbances in coastal ecosystems. </t>
    </r>
    <r>
      <rPr>
        <i/>
        <sz val="11"/>
        <color theme="1"/>
        <rFont val="Aptos Narrow"/>
        <family val="2"/>
        <scheme val="minor"/>
      </rPr>
      <t>Nature Reviews Earth &amp; Environment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(4), 214-214.</t>
    </r>
  </si>
  <si>
    <t>Criterion</t>
  </si>
  <si>
    <t>Sel = Selected</t>
  </si>
  <si>
    <t>Lab = Laboratory experiments</t>
  </si>
  <si>
    <t>NR = Non-related topic</t>
  </si>
  <si>
    <t>NoMed = Non-Mediterranean</t>
  </si>
  <si>
    <t>NA = Non-Accesible</t>
  </si>
  <si>
    <t>Lit = Literature review</t>
  </si>
  <si>
    <t>Mat = Matematical Model</t>
  </si>
  <si>
    <t>Code</t>
  </si>
  <si>
    <t>Article</t>
  </si>
  <si>
    <t>Location</t>
  </si>
  <si>
    <t>Go through?</t>
  </si>
  <si>
    <t>Reason</t>
  </si>
  <si>
    <t>Keller, C , 1888. Die Wanderung der marinen Thierwelt im Suezcanal.— Zool. Anz. 11: 359-364, 389-</t>
  </si>
  <si>
    <t>Suez Canal</t>
  </si>
  <si>
    <t>Yes</t>
  </si>
  <si>
    <t>Contains record(s)</t>
  </si>
  <si>
    <t>Die scyphomedusen der Siboga-expedition</t>
  </si>
  <si>
    <t>Eine Qualle aus dem Indischen Ozean in der Agais</t>
  </si>
  <si>
    <t>Greece</t>
  </si>
  <si>
    <t>No</t>
  </si>
  <si>
    <t>No-Med</t>
  </si>
  <si>
    <t>The scyphomedusae of the Mediterranean coast of Israel, including two lessepsian migrants new to the Mediterranean.</t>
  </si>
  <si>
    <t>Israel</t>
  </si>
  <si>
    <t>Turkey</t>
  </si>
  <si>
    <t>First record of Cassiopea andromeda (Scyphozoa: Rhizostomeae: Cassiopeidae) from the central Mediterranean Sea</t>
  </si>
  <si>
    <t>Malta</t>
  </si>
  <si>
    <t>The new location record of Cassiopea andromeda (Forsskål, 1775) from Asin Bay, Gulf of Güllük, Mu?la, Aegean coast of Turkey</t>
  </si>
  <si>
    <t>Syria</t>
  </si>
  <si>
    <t>The New Location Record of Cassiopea andromeda (Forsskål, 1775) from the Gulf of Antalya, Levantine coast of Turkey, Eastern Mediterranean</t>
  </si>
  <si>
    <t>Update of alien fauna and new records from Tunisian marine waters</t>
  </si>
  <si>
    <t>Tunisia</t>
  </si>
  <si>
    <t>Palermo</t>
  </si>
  <si>
    <t>Marine alien species in Italy: A contribution to the implementation of descriptor D2 of the marine strategy framework directive</t>
  </si>
  <si>
    <t>Lybia</t>
  </si>
  <si>
    <t>Cyprus</t>
  </si>
  <si>
    <t>Gulf Aqaba</t>
  </si>
  <si>
    <t>Red Sea</t>
  </si>
  <si>
    <t>Mar Menor</t>
  </si>
  <si>
    <t>Spain</t>
  </si>
  <si>
    <t>Italy</t>
  </si>
  <si>
    <t>Molecular identity of the non-indigenous Cassiopea sp. from Italy Harbour (central Mediterranean Sea)</t>
  </si>
  <si>
    <t>Reference</t>
  </si>
  <si>
    <t>Nº Observations</t>
  </si>
  <si>
    <t>Duplicates</t>
  </si>
  <si>
    <t>Die Wanderung der marinen Thierwelt im Suezcanal</t>
  </si>
  <si>
    <t>Keller (1888)</t>
  </si>
  <si>
    <t>Maas (1903)</t>
  </si>
  <si>
    <t>Schafer (1955)</t>
  </si>
  <si>
    <t>Galil et al. (1990)</t>
  </si>
  <si>
    <t>Cevick et al. (2006)</t>
  </si>
  <si>
    <r>
      <t>Özgür &amp;</t>
    </r>
    <r>
      <rPr>
        <sz val="11"/>
        <color indexed="8"/>
        <rFont val="Calibri"/>
        <family val="2"/>
      </rPr>
      <t xml:space="preserve"> Öztürk (2008)</t>
    </r>
  </si>
  <si>
    <t>Schembri et al. (2010)</t>
  </si>
  <si>
    <t>Zenetos et al. (2011)</t>
  </si>
  <si>
    <t>Katsanevakis (2011)</t>
  </si>
  <si>
    <t>Occurrence of the alien jellyfish Cassiopea andromeda (Scyphozoa: Rhizostomeae: Cassiopeidae) in Hisarönü Bay Mu?la Turkey</t>
  </si>
  <si>
    <t>Gulsahin &amp; Tarkan (2012)</t>
  </si>
  <si>
    <t>Nicolaidou et al. (2012)</t>
  </si>
  <si>
    <t>Siokou et al. (2013)</t>
  </si>
  <si>
    <t>Spatiotemporal distribution abundance and species–environment relationships of scyphozoa (Cnidaria) species in hisarönü marmaris and fethiye bays (mu?la turkey)</t>
  </si>
  <si>
    <t>Gulsahin et al. (2016)</t>
  </si>
  <si>
    <t>Tunisa</t>
  </si>
  <si>
    <t>Ounifi- Ben Amor et al. (2016)</t>
  </si>
  <si>
    <t>Cilliari et al. (2018)</t>
  </si>
  <si>
    <t>Deidun et al. (2018)</t>
  </si>
  <si>
    <t>Bakí Yoke? et al. (2018)</t>
  </si>
  <si>
    <t xml:space="preserve"> Marine alien species in Italy: A contribution to the implementation of descriptor D2 of the marine strategy framework directive</t>
  </si>
  <si>
    <t>Servello et al 2019</t>
  </si>
  <si>
    <t>Maggio et al. (2019)</t>
  </si>
  <si>
    <t>Cilliari et al. (2021)</t>
  </si>
  <si>
    <t>Crocetta et al. (2021)</t>
  </si>
  <si>
    <t>De Rinaldis et al. (2021)</t>
  </si>
  <si>
    <t>Fernández-Alías et al. (2022)</t>
  </si>
  <si>
    <t>Cilliari et al. (2022)</t>
  </si>
  <si>
    <t>De Domenico et al. (2023)</t>
  </si>
  <si>
    <t>Mammone et al. (2023)</t>
  </si>
  <si>
    <t>Özbek &amp; Öztürk (2015)</t>
  </si>
  <si>
    <t>Cardak et al. (2011)</t>
  </si>
  <si>
    <t>Total</t>
  </si>
  <si>
    <t>Source</t>
  </si>
  <si>
    <t>Day</t>
  </si>
  <si>
    <t>Month</t>
  </si>
  <si>
    <t>Abundance</t>
  </si>
  <si>
    <t>Nº individuals</t>
  </si>
  <si>
    <t>P/A</t>
  </si>
  <si>
    <t>Country</t>
  </si>
  <si>
    <t>Latitude</t>
  </si>
  <si>
    <t>Longitude</t>
  </si>
  <si>
    <t>Tª</t>
  </si>
  <si>
    <t>Sa</t>
  </si>
  <si>
    <t>Ch</t>
  </si>
  <si>
    <t>Depth (m)</t>
  </si>
  <si>
    <t>Bell diameter (cm)</t>
  </si>
  <si>
    <t>Coastal morphology</t>
  </si>
  <si>
    <t>Second category</t>
  </si>
  <si>
    <t>Large number</t>
  </si>
  <si>
    <t>P</t>
  </si>
  <si>
    <t>Lake Timsah</t>
  </si>
  <si>
    <t>Egypt</t>
  </si>
  <si>
    <t>Semi-enclosed coast</t>
  </si>
  <si>
    <t>Coastal lagoon</t>
  </si>
  <si>
    <t>Krukenberg (1888) in Galil et al. (1990)</t>
  </si>
  <si>
    <t>Bay</t>
  </si>
  <si>
    <t>Browne (1926) in Galil et al. (1990)</t>
  </si>
  <si>
    <t>October</t>
  </si>
  <si>
    <t>Great Bitter Lake</t>
  </si>
  <si>
    <t>November</t>
  </si>
  <si>
    <t>Nea kameni</t>
  </si>
  <si>
    <t xml:space="preserve">0,2 to 3 </t>
  </si>
  <si>
    <t>OBIS</t>
  </si>
  <si>
    <t>Beirut</t>
  </si>
  <si>
    <t>Lebanon</t>
  </si>
  <si>
    <t>0 to 10</t>
  </si>
  <si>
    <t>Open coastal</t>
  </si>
  <si>
    <t>Goy et al. (1988) in Galil et al. (1990)</t>
  </si>
  <si>
    <t>July</t>
  </si>
  <si>
    <t>Neve Yam</t>
  </si>
  <si>
    <t>Spanier et al. (1989) in Galil et al. (1990)</t>
  </si>
  <si>
    <t>Bilecenoğlu (2002) in Özgur &amp; Öztürk (2008)</t>
  </si>
  <si>
    <t>&lt;2000</t>
  </si>
  <si>
    <t>Sarsala Bay</t>
  </si>
  <si>
    <t>Özgür &amp; Öztürk (2008)</t>
  </si>
  <si>
    <t>August</t>
  </si>
  <si>
    <t>Lake Ölüdeniz</t>
  </si>
  <si>
    <t>0,5 to 18</t>
  </si>
  <si>
    <t>January</t>
  </si>
  <si>
    <t>May</t>
  </si>
  <si>
    <t>Harbor</t>
  </si>
  <si>
    <t xml:space="preserve">November </t>
  </si>
  <si>
    <t>Antalya</t>
  </si>
  <si>
    <t>Gulf</t>
  </si>
  <si>
    <t>March</t>
  </si>
  <si>
    <t>3,5 to 6</t>
  </si>
  <si>
    <t>3 to 11</t>
  </si>
  <si>
    <t>June</t>
  </si>
  <si>
    <t>&gt;15</t>
  </si>
  <si>
    <t>Paros</t>
  </si>
  <si>
    <t>2 to 10</t>
  </si>
  <si>
    <t xml:space="preserve"> Harbor</t>
  </si>
  <si>
    <t>September</t>
  </si>
  <si>
    <t>South Evoikos</t>
  </si>
  <si>
    <t>20 ind/m2</t>
  </si>
  <si>
    <t>Gulsahin et al. (2012)</t>
  </si>
  <si>
    <t>Mugla</t>
  </si>
  <si>
    <t>4 to 9</t>
  </si>
  <si>
    <t>15 to 28</t>
  </si>
  <si>
    <t>0 to 1</t>
  </si>
  <si>
    <t>Gülsahin et al. (2016)</t>
  </si>
  <si>
    <t>0 to 20</t>
  </si>
  <si>
    <t>April</t>
  </si>
  <si>
    <t>north of Latakia port</t>
  </si>
  <si>
    <t xml:space="preserve">0,5 to 3 </t>
  </si>
  <si>
    <t>&gt;1000</t>
  </si>
  <si>
    <t>Haouaria</t>
  </si>
  <si>
    <t>Bizerte Bay</t>
  </si>
  <si>
    <t>GBIF</t>
  </si>
  <si>
    <t>San Foca</t>
  </si>
  <si>
    <t>Ancona</t>
  </si>
  <si>
    <t>Bari</t>
  </si>
  <si>
    <t>Lido Rossello</t>
  </si>
  <si>
    <t>Rímini</t>
  </si>
  <si>
    <t>Torre dell'Orso</t>
  </si>
  <si>
    <t>Isle Elba</t>
  </si>
  <si>
    <t>Settecannoli</t>
  </si>
  <si>
    <t>CIESM</t>
  </si>
  <si>
    <t>&gt; 100 </t>
  </si>
  <si>
    <t>&gt; 1000</t>
  </si>
  <si>
    <t>13 to 18</t>
  </si>
  <si>
    <t>Asin Bay</t>
  </si>
  <si>
    <t>2 to 3</t>
  </si>
  <si>
    <t>Augusta</t>
  </si>
  <si>
    <t>Genova</t>
  </si>
  <si>
    <t>&gt; 100</t>
  </si>
  <si>
    <t>Cilliari et al. (2018)</t>
  </si>
  <si>
    <t>La cala, Palermo</t>
  </si>
  <si>
    <t>0 to 9</t>
  </si>
  <si>
    <t>5 to 20</t>
  </si>
  <si>
    <t xml:space="preserve">5 to 20 </t>
  </si>
  <si>
    <t>iNaturalist</t>
  </si>
  <si>
    <t>0,5 to 2</t>
  </si>
  <si>
    <t xml:space="preserve">13,5 to 17,5 </t>
  </si>
  <si>
    <t>December</t>
  </si>
  <si>
    <t>Rubio, 2017</t>
  </si>
  <si>
    <t>&gt;10</t>
  </si>
  <si>
    <t>4 to 5</t>
  </si>
  <si>
    <t>&lt;1</t>
  </si>
  <si>
    <t>Mammone et al. (2023)</t>
  </si>
  <si>
    <t>8,22 to 12,05</t>
  </si>
  <si>
    <t>10,1 to 13,3</t>
  </si>
  <si>
    <t>13,5 to 16,3</t>
  </si>
  <si>
    <t>14 to 17,5</t>
  </si>
  <si>
    <t>14,2 to 17,6</t>
  </si>
  <si>
    <t>15 to 18,7</t>
  </si>
  <si>
    <t>15,1 to 18,6</t>
  </si>
  <si>
    <t>13,5 to 16,4</t>
  </si>
  <si>
    <t>11,5 to 14,6</t>
  </si>
  <si>
    <t>9,5 to 12,9</t>
  </si>
  <si>
    <t>8,1 to 11,8</t>
  </si>
  <si>
    <t>8 to 11,6</t>
  </si>
  <si>
    <t>February</t>
  </si>
  <si>
    <t>8,3 to 11,8</t>
  </si>
  <si>
    <t>8,2 to 12,4</t>
  </si>
  <si>
    <t>5,6 to 12,3</t>
  </si>
  <si>
    <t>5 to 15</t>
  </si>
  <si>
    <t>5 to 10</t>
  </si>
  <si>
    <t>Lemescos</t>
  </si>
  <si>
    <t>Itea</t>
  </si>
  <si>
    <t xml:space="preserve"> Gulf</t>
  </si>
  <si>
    <t>Iskele</t>
  </si>
  <si>
    <t>Bakí Yokes  et al. (2018)</t>
  </si>
  <si>
    <t xml:space="preserve">0,5 to 1 </t>
  </si>
  <si>
    <t>Salt marsh</t>
  </si>
  <si>
    <t>Ayia Napa</t>
  </si>
  <si>
    <t>Janzour</t>
  </si>
  <si>
    <t>Libya</t>
  </si>
  <si>
    <t>3 to 4</t>
  </si>
  <si>
    <t>Mar Menor monitoring system</t>
  </si>
  <si>
    <t>2,36 ind/100m3</t>
  </si>
  <si>
    <t>1,32 ind/100m3</t>
  </si>
  <si>
    <t>1,06 ind/100m3</t>
  </si>
  <si>
    <t>1,20 ind/100m3</t>
  </si>
  <si>
    <t>1,33 ind/100m3</t>
  </si>
  <si>
    <t>1,04 ind/100m3</t>
  </si>
  <si>
    <t>MedusApp</t>
  </si>
  <si>
    <t>Isla Plana, Murcia</t>
  </si>
  <si>
    <t>J. A. Oliver</t>
  </si>
  <si>
    <t>1,12  ind/100m3</t>
  </si>
  <si>
    <t>1,21 ind/100m3</t>
  </si>
  <si>
    <t>6,06 ind/100m3</t>
  </si>
  <si>
    <t>1,18 ind/100m3</t>
  </si>
  <si>
    <t>3,54 ind/100m3</t>
  </si>
  <si>
    <t>8,95 ind/100m3</t>
  </si>
  <si>
    <t>18,88 ind/100m3</t>
  </si>
  <si>
    <t>8,66 ind/100m3</t>
  </si>
  <si>
    <t>24,01 ind/100m3</t>
  </si>
  <si>
    <t>3,82 ind/100m3</t>
  </si>
  <si>
    <t>1,28 ind/100m3</t>
  </si>
  <si>
    <t>Aegeou</t>
  </si>
  <si>
    <t xml:space="preserve">Observadores del mar </t>
  </si>
  <si>
    <t>Aguadulce, Almería</t>
  </si>
  <si>
    <t>Sdot Yam</t>
  </si>
  <si>
    <t>Departamento de Zoología, Universidad de Murcia</t>
  </si>
  <si>
    <t>1,30 ind/100m3</t>
  </si>
  <si>
    <t>2,58 ind/100m3</t>
  </si>
  <si>
    <t>3,64 ind/100m3</t>
  </si>
  <si>
    <t>&lt;1 ind/m2</t>
  </si>
  <si>
    <t>0,4 to 2</t>
  </si>
  <si>
    <t>JeDi</t>
  </si>
  <si>
    <t>A</t>
  </si>
  <si>
    <t xml:space="preserve">Perseus </t>
  </si>
  <si>
    <t>Lampert et al. (2011)</t>
  </si>
  <si>
    <t>Nabq National Reserve</t>
  </si>
  <si>
    <t>1,5 to 2,5</t>
  </si>
  <si>
    <t>7,5 to 18,5</t>
  </si>
  <si>
    <t>Arossa et al. (2021)</t>
  </si>
  <si>
    <t>King Abdullah Economic City Lagoon</t>
  </si>
  <si>
    <t>Saudi Arabia</t>
  </si>
  <si>
    <t>0,2 to 1</t>
  </si>
  <si>
    <t>4 to 8</t>
  </si>
  <si>
    <t>Algorithm</t>
  </si>
  <si>
    <t>Cassiopea OR “inverted jellyfish” OR “upside-down jellyfish”</t>
  </si>
  <si>
    <t>Data = Raw</t>
  </si>
  <si>
    <t>Articles = Non-duplicated from WOS + SCOPUS</t>
  </si>
  <si>
    <t>Count</t>
  </si>
  <si>
    <t>Chrysochou Bay</t>
  </si>
  <si>
    <t>İskenderun</t>
  </si>
  <si>
    <t>San Pawl il-Baħar</t>
  </si>
  <si>
    <t>Rhodes</t>
  </si>
  <si>
    <t>Morphou Bay</t>
  </si>
  <si>
    <t>Protaras</t>
  </si>
  <si>
    <t>Athens</t>
  </si>
  <si>
    <t>Zakynthos</t>
  </si>
  <si>
    <t>1. Department of Ecology and Hydrology and Campus of International Excellence “Mare Nostrum”, University of Murcia, 30100, Spain.</t>
  </si>
  <si>
    <t>2. Department of Physiology, Faculty of Biology, Regional Campus of International Excellence “Campus Mare Nostrum”, University of Murcia, Murcia, 30100, Spain.</t>
  </si>
  <si>
    <t>Distance Matrix</t>
  </si>
  <si>
    <t>Earth radius</t>
  </si>
  <si>
    <t>Locality</t>
  </si>
  <si>
    <t>Morphou</t>
  </si>
  <si>
    <t>Latitud</t>
  </si>
  <si>
    <t>Equation 3</t>
  </si>
  <si>
    <t>longitud</t>
  </si>
  <si>
    <t>longitude</t>
  </si>
  <si>
    <t>Distance average</t>
  </si>
  <si>
    <t>Equation 1</t>
  </si>
  <si>
    <t>Dispersal Rate</t>
  </si>
  <si>
    <t xml:space="preserve">Rules: </t>
  </si>
  <si>
    <t>Distance &lt;Average</t>
  </si>
  <si>
    <t>Origin Locality</t>
  </si>
  <si>
    <t>1obs donor &lt; 1st receptor</t>
  </si>
  <si>
    <t>1st obs</t>
  </si>
  <si>
    <t>Donor = 1st Observation</t>
  </si>
  <si>
    <t>2nd obs</t>
  </si>
  <si>
    <t>Receptor Locality</t>
  </si>
  <si>
    <t>Possible Origins</t>
  </si>
  <si>
    <t>Average</t>
  </si>
  <si>
    <t>Possible Receptors</t>
  </si>
  <si>
    <t>Average Receptors</t>
  </si>
  <si>
    <t>Equation 2</t>
  </si>
  <si>
    <t>Average Dispersal Rate</t>
  </si>
  <si>
    <t>2nd donor &lt; 1st receptor</t>
  </si>
  <si>
    <t>Donor = 2nd Observation</t>
  </si>
  <si>
    <t>Average Receptors &gt;0</t>
  </si>
  <si>
    <t>Average Receptors All</t>
  </si>
  <si>
    <t>WOS + SCOPUS: Original search on both databases</t>
  </si>
  <si>
    <t>CassiopeaBase: Additions from Cassiopea database</t>
  </si>
  <si>
    <t>Duplicates Removes + Criterion: Initial Screening</t>
  </si>
  <si>
    <t>Initial Selection: Selected articles (including Red Sea studies)</t>
  </si>
  <si>
    <t>Final Select - Red Sea excluded: Selected articles (without Red sea studies)</t>
  </si>
  <si>
    <t>Bibliography records: Observations retrieved from a scientific paper</t>
  </si>
  <si>
    <t>Biogeography database: Final database including paper + online databases records</t>
  </si>
  <si>
    <t>Distances + Dispersal rates: triangular matrixes calculations from equations 1, 2 and 3</t>
  </si>
  <si>
    <t xml:space="preserve">* Corresponding author – Alfredo Fernández-Alías: alfredo.fernandez-alias@univ-lille.fr; ORCID: 0000-0003-3337-8221 </t>
  </si>
  <si>
    <t>3. University of Lille, University Littoral Côte d’Opale, CNRS, IRD, UMR 8187, Laboratoire d’Océanologie et de Géosciences, station marine de Wimereux, 59000 Lille, France</t>
  </si>
  <si>
    <r>
      <t>Paloma Ramos-Pérez</t>
    </r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, Jhoni Ismael Quispe-Becerra</t>
    </r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, José A. Oliver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Concepción Marcos</t>
    </r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, Angel Pérez-Ruzafa</t>
    </r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&amp; Alfredo Fernández-Alías*</t>
    </r>
    <r>
      <rPr>
        <vertAlign val="superscript"/>
        <sz val="11"/>
        <color theme="1"/>
        <rFont val="Calibri"/>
        <family val="2"/>
      </rPr>
      <t>1,3</t>
    </r>
  </si>
  <si>
    <t>Lakkis (2013)</t>
  </si>
  <si>
    <t>Jounieh</t>
  </si>
  <si>
    <t>Up to 20</t>
  </si>
  <si>
    <t>Le zooplancton des eaux marines Libanaises (Méditerranée Orientale): biodiversité, biologie, biogéographie</t>
  </si>
  <si>
    <t>Backward Search: Articles added by careful read of the references within selected papers and literature reviews</t>
  </si>
  <si>
    <r>
      <t xml:space="preserve">Supplementary material to: Colonization of the Mediterranean Sea by the Lessepsian invasive jellyfish </t>
    </r>
    <r>
      <rPr>
        <b/>
        <i/>
        <u/>
        <sz val="14"/>
        <color theme="1"/>
        <rFont val="Calibri"/>
        <family val="2"/>
      </rPr>
      <t>Cassiopea andromeda</t>
    </r>
    <r>
      <rPr>
        <b/>
        <u/>
        <sz val="14"/>
        <color theme="1"/>
        <rFont val="Calibri"/>
        <family val="2"/>
      </rPr>
      <t xml:space="preserve"> (Forskål, 1775) – a systematic review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</si>
</sst>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</font>
    <font>
      <sz val="11"/>
      <name val="Aptos Narrow"/>
      <family val="2"/>
      <scheme val="minor"/>
    </font>
    <font>
      <sz val="11"/>
      <color indexed="8"/>
      <name val="Aptos Narrow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name val="Aptos Narrow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9"/>
      <name val="Aptos Narrow"/>
      <family val="2"/>
    </font>
    <font>
      <sz val="11"/>
      <name val="Aptos Narrow"/>
      <family val="2"/>
    </font>
    <font>
      <b/>
      <u/>
      <sz val="14"/>
      <color theme="1"/>
      <name val="Calibri"/>
      <family val="2"/>
    </font>
    <font>
      <b/>
      <i/>
      <u/>
      <sz val="14"/>
      <color theme="1"/>
      <name val="Calibri"/>
      <family val="2"/>
    </font>
    <font>
      <vertAlign val="superscript"/>
      <sz val="11"/>
      <color theme="1"/>
      <name val="Calibri"/>
      <family val="2"/>
    </font>
    <font>
      <sz val="10"/>
      <name val="Arial"/>
      <family val="2"/>
    </font>
    <font>
      <b/>
      <sz val="11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0" xfId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5" fillId="3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0" fontId="15" fillId="4" borderId="0" xfId="0" applyFont="1" applyFill="1"/>
    <xf numFmtId="0" fontId="0" fillId="4" borderId="0" xfId="0" applyFill="1"/>
    <xf numFmtId="0" fontId="15" fillId="5" borderId="0" xfId="0" applyFont="1" applyFill="1" applyAlignment="1" applyProtection="1">
      <alignment horizontal="center"/>
      <protection hidden="1"/>
    </xf>
    <xf numFmtId="0" fontId="16" fillId="4" borderId="0" xfId="0" applyFont="1" applyFill="1"/>
    <xf numFmtId="2" fontId="0" fillId="0" borderId="0" xfId="0" applyNumberFormat="1"/>
    <xf numFmtId="0" fontId="16" fillId="0" borderId="0" xfId="0" applyFont="1"/>
    <xf numFmtId="0" fontId="16" fillId="6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</cellXfs>
  <cellStyles count="2">
    <cellStyle name="Normal" xfId="0" builtinId="0"/>
    <cellStyle name="Normal 2" xfId="1" xr:uid="{FEE806E7-E588-48D4-B229-8AD88B14FC3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8DD4-CC09-40B1-AB95-1D111B7B292E}">
  <dimension ref="A1:A16"/>
  <sheetViews>
    <sheetView tabSelected="1" workbookViewId="0">
      <selection activeCell="A19" sqref="A19"/>
    </sheetView>
  </sheetViews>
  <sheetFormatPr baseColWidth="10" defaultRowHeight="14.25"/>
  <cols>
    <col min="1" max="1" width="157.25" bestFit="1" customWidth="1"/>
  </cols>
  <sheetData>
    <row r="1" spans="1:1" ht="18.75">
      <c r="A1" s="35" t="s">
        <v>1038</v>
      </c>
    </row>
    <row r="2" spans="1:1" ht="17.25">
      <c r="A2" s="21" t="s">
        <v>1032</v>
      </c>
    </row>
    <row r="3" spans="1:1" ht="15">
      <c r="A3" s="21" t="s">
        <v>991</v>
      </c>
    </row>
    <row r="4" spans="1:1" ht="15">
      <c r="A4" s="21" t="s">
        <v>992</v>
      </c>
    </row>
    <row r="5" spans="1:1" ht="15">
      <c r="A5" s="21" t="s">
        <v>1031</v>
      </c>
    </row>
    <row r="6" spans="1:1">
      <c r="A6" t="s">
        <v>1030</v>
      </c>
    </row>
    <row r="8" spans="1:1" ht="15">
      <c r="A8" s="21" t="s">
        <v>1022</v>
      </c>
    </row>
    <row r="9" spans="1:1" ht="15">
      <c r="A9" s="21" t="s">
        <v>1023</v>
      </c>
    </row>
    <row r="10" spans="1:1" ht="15">
      <c r="A10" s="21" t="s">
        <v>1024</v>
      </c>
    </row>
    <row r="11" spans="1:1" ht="15">
      <c r="A11" s="21" t="s">
        <v>1037</v>
      </c>
    </row>
    <row r="12" spans="1:1" ht="15">
      <c r="A12" s="21" t="s">
        <v>1025</v>
      </c>
    </row>
    <row r="13" spans="1:1" ht="15">
      <c r="A13" s="21" t="s">
        <v>1026</v>
      </c>
    </row>
    <row r="14" spans="1:1" ht="15">
      <c r="A14" s="21" t="s">
        <v>1027</v>
      </c>
    </row>
    <row r="15" spans="1:1" ht="15">
      <c r="A15" s="21" t="s">
        <v>1028</v>
      </c>
    </row>
    <row r="16" spans="1:1" ht="15">
      <c r="A16" s="21" t="s">
        <v>1029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DF78-C1A7-405A-A78D-AB3255666EE6}">
  <dimension ref="A1:AY160"/>
  <sheetViews>
    <sheetView topLeftCell="A105" zoomScale="70" zoomScaleNormal="70" workbookViewId="0">
      <selection activeCell="K140" sqref="K140"/>
    </sheetView>
  </sheetViews>
  <sheetFormatPr baseColWidth="10" defaultRowHeight="14.25"/>
  <cols>
    <col min="4" max="4" width="21.25" bestFit="1" customWidth="1"/>
  </cols>
  <sheetData>
    <row r="1" spans="1:49">
      <c r="B1" t="s">
        <v>993</v>
      </c>
      <c r="D1" t="s">
        <v>804</v>
      </c>
      <c r="E1" t="s">
        <v>754</v>
      </c>
      <c r="F1" t="s">
        <v>754</v>
      </c>
      <c r="G1" t="s">
        <v>754</v>
      </c>
      <c r="H1" t="s">
        <v>754</v>
      </c>
      <c r="I1" t="s">
        <v>754</v>
      </c>
      <c r="J1" t="s">
        <v>754</v>
      </c>
      <c r="K1" t="s">
        <v>817</v>
      </c>
      <c r="L1" t="s">
        <v>817</v>
      </c>
      <c r="M1" t="s">
        <v>738</v>
      </c>
      <c r="N1" t="s">
        <v>738</v>
      </c>
      <c r="O1" t="s">
        <v>738</v>
      </c>
      <c r="P1" t="s">
        <v>738</v>
      </c>
      <c r="Q1" t="s">
        <v>738</v>
      </c>
      <c r="R1" t="s">
        <v>738</v>
      </c>
      <c r="S1" t="s">
        <v>738</v>
      </c>
      <c r="T1" t="s">
        <v>738</v>
      </c>
      <c r="U1" t="s">
        <v>742</v>
      </c>
      <c r="V1" t="s">
        <v>742</v>
      </c>
      <c r="W1" t="s">
        <v>759</v>
      </c>
      <c r="X1" t="s">
        <v>759</v>
      </c>
      <c r="Y1" t="s">
        <v>759</v>
      </c>
      <c r="Z1" t="s">
        <v>759</v>
      </c>
      <c r="AA1" t="s">
        <v>759</v>
      </c>
      <c r="AB1" t="s">
        <v>759</v>
      </c>
      <c r="AC1" t="s">
        <v>759</v>
      </c>
      <c r="AD1" t="s">
        <v>759</v>
      </c>
      <c r="AE1" t="s">
        <v>759</v>
      </c>
      <c r="AF1" t="s">
        <v>759</v>
      </c>
      <c r="AG1" t="s">
        <v>759</v>
      </c>
      <c r="AH1" t="s">
        <v>759</v>
      </c>
      <c r="AI1" t="s">
        <v>830</v>
      </c>
      <c r="AJ1" t="s">
        <v>753</v>
      </c>
      <c r="AK1" t="s">
        <v>745</v>
      </c>
      <c r="AL1" t="s">
        <v>758</v>
      </c>
      <c r="AM1" t="s">
        <v>758</v>
      </c>
      <c r="AN1" t="s">
        <v>758</v>
      </c>
      <c r="AO1" t="s">
        <v>747</v>
      </c>
      <c r="AP1" t="s">
        <v>750</v>
      </c>
      <c r="AQ1" t="s">
        <v>750</v>
      </c>
      <c r="AR1" t="s">
        <v>743</v>
      </c>
      <c r="AS1" t="s">
        <v>743</v>
      </c>
      <c r="AT1" t="s">
        <v>743</v>
      </c>
      <c r="AU1" t="s">
        <v>743</v>
      </c>
      <c r="AV1" t="s">
        <v>743</v>
      </c>
      <c r="AW1" t="s">
        <v>743</v>
      </c>
    </row>
    <row r="2" spans="1:49">
      <c r="C2" t="s">
        <v>994</v>
      </c>
      <c r="D2" s="22" t="s">
        <v>995</v>
      </c>
      <c r="E2" s="23" t="s">
        <v>931</v>
      </c>
      <c r="F2" s="23" t="s">
        <v>983</v>
      </c>
      <c r="G2" s="23" t="s">
        <v>927</v>
      </c>
      <c r="H2" s="23" t="s">
        <v>924</v>
      </c>
      <c r="I2" s="23" t="s">
        <v>996</v>
      </c>
      <c r="J2" s="23" t="s">
        <v>988</v>
      </c>
      <c r="K2" s="23" t="s">
        <v>824</v>
      </c>
      <c r="L2" s="23" t="s">
        <v>816</v>
      </c>
      <c r="M2" s="23" t="s">
        <v>956</v>
      </c>
      <c r="N2" s="23" t="s">
        <v>989</v>
      </c>
      <c r="O2" s="23" t="s">
        <v>925</v>
      </c>
      <c r="P2" s="23" t="s">
        <v>826</v>
      </c>
      <c r="Q2" s="23" t="s">
        <v>855</v>
      </c>
      <c r="R2" s="23" t="s">
        <v>986</v>
      </c>
      <c r="S2" s="23" t="s">
        <v>859</v>
      </c>
      <c r="T2" s="23" t="s">
        <v>990</v>
      </c>
      <c r="U2" s="23" t="s">
        <v>835</v>
      </c>
      <c r="V2" s="23" t="s">
        <v>959</v>
      </c>
      <c r="W2" s="23" t="s">
        <v>876</v>
      </c>
      <c r="X2" s="23" t="s">
        <v>889</v>
      </c>
      <c r="Y2" s="23" t="s">
        <v>877</v>
      </c>
      <c r="Z2" s="23" t="s">
        <v>890</v>
      </c>
      <c r="AA2" s="23" t="s">
        <v>881</v>
      </c>
      <c r="AB2" s="23" t="s">
        <v>893</v>
      </c>
      <c r="AC2" s="23" t="s">
        <v>878</v>
      </c>
      <c r="AD2" s="23" t="s">
        <v>751</v>
      </c>
      <c r="AE2" s="23" t="s">
        <v>879</v>
      </c>
      <c r="AF2" s="23" t="s">
        <v>875</v>
      </c>
      <c r="AG2" s="23" t="s">
        <v>882</v>
      </c>
      <c r="AH2" s="23" t="s">
        <v>880</v>
      </c>
      <c r="AI2" s="23" t="s">
        <v>829</v>
      </c>
      <c r="AJ2" s="23" t="s">
        <v>932</v>
      </c>
      <c r="AK2" s="23" t="s">
        <v>985</v>
      </c>
      <c r="AL2" s="23" t="s">
        <v>958</v>
      </c>
      <c r="AM2" s="23" t="s">
        <v>943</v>
      </c>
      <c r="AN2" s="23" t="s">
        <v>757</v>
      </c>
      <c r="AO2" s="23" t="s">
        <v>869</v>
      </c>
      <c r="AP2" s="23" t="s">
        <v>873</v>
      </c>
      <c r="AQ2" s="23" t="s">
        <v>872</v>
      </c>
      <c r="AR2" s="23" t="s">
        <v>848</v>
      </c>
      <c r="AS2" s="23" t="s">
        <v>887</v>
      </c>
      <c r="AT2" s="23" t="s">
        <v>984</v>
      </c>
      <c r="AU2" s="23" t="s">
        <v>842</v>
      </c>
      <c r="AV2" s="23" t="s">
        <v>862</v>
      </c>
      <c r="AW2" s="23" t="s">
        <v>839</v>
      </c>
    </row>
    <row r="3" spans="1:49">
      <c r="B3" s="24"/>
      <c r="C3" s="25">
        <v>6371.0087999999996</v>
      </c>
      <c r="D3" s="26" t="s">
        <v>997</v>
      </c>
      <c r="E3">
        <v>35.00141</v>
      </c>
      <c r="F3">
        <v>35.1</v>
      </c>
      <c r="G3">
        <v>35.328780000000002</v>
      </c>
      <c r="H3">
        <v>34.640332999999998</v>
      </c>
      <c r="I3">
        <v>35.197665555555552</v>
      </c>
      <c r="J3">
        <v>35.014134999999996</v>
      </c>
      <c r="K3">
        <v>30.35</v>
      </c>
      <c r="L3">
        <v>30.578633</v>
      </c>
      <c r="M3">
        <v>36.176580000000001</v>
      </c>
      <c r="N3">
        <v>37.939860000000003</v>
      </c>
      <c r="O3">
        <v>38.436805999999997</v>
      </c>
      <c r="P3">
        <v>36.412737999999997</v>
      </c>
      <c r="Q3">
        <v>37.082474000000005</v>
      </c>
      <c r="R3">
        <v>36.149593000000003</v>
      </c>
      <c r="S3">
        <v>38.708294000000002</v>
      </c>
      <c r="T3">
        <v>37.781469999999999</v>
      </c>
      <c r="U3">
        <v>32.678362</v>
      </c>
      <c r="V3">
        <v>32.497459999999997</v>
      </c>
      <c r="W3">
        <v>43.618308329999998</v>
      </c>
      <c r="X3">
        <v>37.232070999999998</v>
      </c>
      <c r="Y3">
        <v>41.123175000000003</v>
      </c>
      <c r="Z3">
        <v>44.273833330000002</v>
      </c>
      <c r="AA3">
        <v>42.808419440000002</v>
      </c>
      <c r="AB3">
        <v>38.11314031818182</v>
      </c>
      <c r="AC3">
        <v>37.29358611</v>
      </c>
      <c r="AD3">
        <v>38.143929</v>
      </c>
      <c r="AE3">
        <v>44.021174999999999</v>
      </c>
      <c r="AF3">
        <v>40.302992000000003</v>
      </c>
      <c r="AG3">
        <v>38.114755555000002</v>
      </c>
      <c r="AH3">
        <v>40.272525000000002</v>
      </c>
      <c r="AI3">
        <v>33.966666670000002</v>
      </c>
      <c r="AJ3">
        <v>32.839399999999998</v>
      </c>
      <c r="AK3">
        <v>35.923537750000001</v>
      </c>
      <c r="AL3">
        <v>36.81456</v>
      </c>
      <c r="AM3">
        <v>37.571508999999999</v>
      </c>
      <c r="AN3">
        <v>37.73089550000001</v>
      </c>
      <c r="AO3">
        <v>35.6</v>
      </c>
      <c r="AP3">
        <v>37.26</v>
      </c>
      <c r="AQ3">
        <v>37.1</v>
      </c>
      <c r="AR3">
        <v>36.683712333333339</v>
      </c>
      <c r="AS3">
        <v>37.225034000000001</v>
      </c>
      <c r="AT3">
        <v>36.61</v>
      </c>
      <c r="AU3">
        <v>36.552864999999997</v>
      </c>
      <c r="AV3">
        <v>36.713926027027043</v>
      </c>
      <c r="AW3">
        <v>36.659999999999997</v>
      </c>
    </row>
    <row r="4" spans="1:49" ht="15">
      <c r="B4" s="27" t="s">
        <v>998</v>
      </c>
      <c r="C4" s="27"/>
      <c r="D4" s="26" t="s">
        <v>999</v>
      </c>
      <c r="E4">
        <v>34.068510000000003</v>
      </c>
      <c r="F4">
        <v>32.4</v>
      </c>
      <c r="G4">
        <v>34.061799999999998</v>
      </c>
      <c r="H4">
        <v>33.012990000000002</v>
      </c>
      <c r="I4">
        <v>32.771598888888896</v>
      </c>
      <c r="J4">
        <v>34.066299999999998</v>
      </c>
      <c r="K4">
        <v>32.369999999999997</v>
      </c>
      <c r="L4">
        <v>32.286095000000003</v>
      </c>
      <c r="M4">
        <v>28.099540000000001</v>
      </c>
      <c r="N4">
        <v>23.69191</v>
      </c>
      <c r="O4">
        <v>22.419791333333333</v>
      </c>
      <c r="P4">
        <v>25.394348999999998</v>
      </c>
      <c r="Q4">
        <v>25.190708000000001</v>
      </c>
      <c r="R4">
        <v>28.099530999999999</v>
      </c>
      <c r="S4">
        <v>23.063324999999999</v>
      </c>
      <c r="T4">
        <v>20.898</v>
      </c>
      <c r="U4">
        <v>34.928691999999998</v>
      </c>
      <c r="V4">
        <v>34.88917</v>
      </c>
      <c r="W4">
        <v>13.535024999999999</v>
      </c>
      <c r="X4">
        <v>15.225279</v>
      </c>
      <c r="Y4">
        <v>16.891080559999999</v>
      </c>
      <c r="Z4">
        <v>9.3890666669999998</v>
      </c>
      <c r="AA4">
        <v>10.17041667</v>
      </c>
      <c r="AB4">
        <v>13.376047499999997</v>
      </c>
      <c r="AC4">
        <v>13.45676111</v>
      </c>
      <c r="AD4">
        <v>13.370293999999999</v>
      </c>
      <c r="AE4">
        <v>12.66235417</v>
      </c>
      <c r="AF4">
        <v>18.405159000000001</v>
      </c>
      <c r="AG4">
        <v>13.385005554999999</v>
      </c>
      <c r="AH4">
        <v>18.431091670000001</v>
      </c>
      <c r="AI4">
        <v>35.466666670000002</v>
      </c>
      <c r="AJ4">
        <v>12.953200000000001</v>
      </c>
      <c r="AK4">
        <v>14.46198225</v>
      </c>
      <c r="AL4">
        <v>-2.561131</v>
      </c>
      <c r="AM4">
        <v>-1.2077830000000001</v>
      </c>
      <c r="AN4">
        <v>-0.75639389285714276</v>
      </c>
      <c r="AO4">
        <v>35.700000000000003</v>
      </c>
      <c r="AP4">
        <v>9.8650000000000002</v>
      </c>
      <c r="AQ4">
        <v>10.9</v>
      </c>
      <c r="AR4">
        <v>29.941384333333335</v>
      </c>
      <c r="AS4">
        <v>27.585372</v>
      </c>
      <c r="AT4">
        <v>36.17</v>
      </c>
      <c r="AU4">
        <v>29.113283999999997</v>
      </c>
      <c r="AV4">
        <v>28.547174054054064</v>
      </c>
      <c r="AW4">
        <v>28.66</v>
      </c>
    </row>
    <row r="5" spans="1:49">
      <c r="A5" t="s">
        <v>804</v>
      </c>
      <c r="B5" s="22" t="s">
        <v>995</v>
      </c>
      <c r="C5" s="26" t="s">
        <v>805</v>
      </c>
      <c r="D5" s="26" t="s">
        <v>1000</v>
      </c>
    </row>
    <row r="6" spans="1:49">
      <c r="A6" t="s">
        <v>754</v>
      </c>
      <c r="B6" s="23" t="s">
        <v>931</v>
      </c>
      <c r="C6">
        <v>35.00141</v>
      </c>
      <c r="D6">
        <v>34.068510000000003</v>
      </c>
      <c r="E6" s="28" t="str">
        <f>IFERROR(IF(AND($C6&lt;&gt;"",$D6&lt;&gt;"",(ACOS((SIN(RADIANS($C6)) * SIN(RADIANS(E$3))) + (COS(RADIANS($C6)) * COS(RADIANS(E$3))) * (COS(RADIANS(E$4) - RADIANS($D6)))) *$C$3)&gt;1),ACOS((SIN(RADIANS($C6)) * SIN(RADIANS(E$3))) + (COS(RADIANS($C6)) * COS(RADIANS(E$3))) * (COS(RADIANS(E$4) - RADIANS($D6)))) *$C$3,""),"")</f>
        <v/>
      </c>
      <c r="F6" s="28">
        <f t="shared" ref="F6:X20" si="0">IFERROR(IF(AND($C6&lt;&gt;"",$D6&lt;&gt;"",(ACOS((SIN(RADIANS($C6)) * SIN(RADIANS(F$3))) + (COS(RADIANS($C6)) * COS(RADIANS(F$3))) * (COS(RADIANS(F$4) - RADIANS($D6)))) *$C$3)&gt;1),ACOS((SIN(RADIANS($C6)) * SIN(RADIANS(F$3))) + (COS(RADIANS($C6)) * COS(RADIANS(F$3))) * (COS(RADIANS(F$4) - RADIANS($D6)))) *$C$3,""),"")</f>
        <v>152.27644089719917</v>
      </c>
      <c r="G6" s="28">
        <f t="shared" si="0"/>
        <v>36.407043164283017</v>
      </c>
      <c r="H6" s="28">
        <f t="shared" si="0"/>
        <v>104.38253289726066</v>
      </c>
      <c r="I6" s="28">
        <f t="shared" si="0"/>
        <v>119.98637211004278</v>
      </c>
      <c r="J6" s="28">
        <f t="shared" si="0"/>
        <v>1.4292019322500329</v>
      </c>
      <c r="K6" s="28">
        <f t="shared" si="0"/>
        <v>541.06564282973443</v>
      </c>
      <c r="L6" s="28">
        <f t="shared" si="0"/>
        <v>519.21818572768802</v>
      </c>
      <c r="M6" s="28">
        <f t="shared" si="0"/>
        <v>555.23462661396331</v>
      </c>
      <c r="N6" s="28">
        <f t="shared" si="0"/>
        <v>983.03558946914609</v>
      </c>
      <c r="O6" s="28">
        <f t="shared" si="0"/>
        <v>1105.3174800192592</v>
      </c>
      <c r="P6" s="28">
        <f t="shared" si="0"/>
        <v>798.47266592080268</v>
      </c>
      <c r="Q6" s="28">
        <f t="shared" si="0"/>
        <v>830.70142111873633</v>
      </c>
      <c r="R6" s="28">
        <f t="shared" si="0"/>
        <v>554.62647089772304</v>
      </c>
      <c r="S6" s="28">
        <f t="shared" si="0"/>
        <v>1061.4671570559317</v>
      </c>
      <c r="T6" s="28">
        <f t="shared" si="0"/>
        <v>1217.5684828940011</v>
      </c>
      <c r="U6" s="28">
        <f t="shared" si="0"/>
        <v>270.24852968658536</v>
      </c>
      <c r="V6" s="28">
        <f t="shared" si="0"/>
        <v>288.57646385288041</v>
      </c>
      <c r="W6" s="28">
        <f t="shared" si="0"/>
        <v>2001.9270318170018</v>
      </c>
      <c r="X6" s="28">
        <f t="shared" si="0"/>
        <v>1707.7625766618344</v>
      </c>
      <c r="Y6" s="28">
        <f t="shared" ref="Y6:AN21" si="1">IFERROR(IF(AND($C6&lt;&gt;"",$D6&lt;&gt;"",(ACOS((SIN(RADIANS($C6)) * SIN(RADIANS(Y$3))) + (COS(RADIANS($C6)) * COS(RADIANS(Y$3))) * (COS(RADIANS(Y$4) - RADIANS($D6)))) *$C$3)&gt;1),ACOS((SIN(RADIANS($C6)) * SIN(RADIANS(Y$3))) + (COS(RADIANS($C6)) * COS(RADIANS(Y$3))) * (COS(RADIANS(Y$4) - RADIANS($D6)))) *$C$3,""),"")</f>
        <v>1646.9272040672683</v>
      </c>
      <c r="Z6" s="28">
        <f t="shared" si="1"/>
        <v>2339.0086567797503</v>
      </c>
      <c r="AA6" s="28">
        <f t="shared" si="1"/>
        <v>2232.8604667590771</v>
      </c>
      <c r="AB6" s="28">
        <f t="shared" si="1"/>
        <v>1876.2111985065023</v>
      </c>
      <c r="AC6" s="28">
        <f t="shared" si="1"/>
        <v>1864.4143285953091</v>
      </c>
      <c r="AD6" s="28">
        <f t="shared" si="1"/>
        <v>1876.9714687113963</v>
      </c>
      <c r="AE6" s="28">
        <f t="shared" si="1"/>
        <v>2083.4995343904825</v>
      </c>
      <c r="AF6" s="28">
        <f t="shared" si="1"/>
        <v>1496.934277152812</v>
      </c>
      <c r="AG6" s="28">
        <f t="shared" si="1"/>
        <v>1875.4431097860722</v>
      </c>
      <c r="AH6" s="28">
        <f t="shared" si="1"/>
        <v>1493.7882077096722</v>
      </c>
      <c r="AI6" s="28">
        <f t="shared" si="1"/>
        <v>172.21929080083785</v>
      </c>
      <c r="AJ6" s="28">
        <f t="shared" si="1"/>
        <v>1959.4013396749788</v>
      </c>
      <c r="AK6" s="28">
        <f t="shared" si="1"/>
        <v>1775.699086335899</v>
      </c>
      <c r="AL6" s="28">
        <f t="shared" si="1"/>
        <v>3285.0129823232342</v>
      </c>
      <c r="AM6" s="28">
        <f t="shared" si="1"/>
        <v>3156.207207903874</v>
      </c>
      <c r="AN6" s="28">
        <f t="shared" si="1"/>
        <v>3114.9752197610405</v>
      </c>
      <c r="AO6" s="28">
        <f t="shared" ref="AO6:AW20" si="2">IFERROR(IF(AND($C6&lt;&gt;"",$D6&lt;&gt;"",(ACOS((SIN(RADIANS($C6)) * SIN(RADIANS(AO$3))) + (COS(RADIANS($C6)) * COS(RADIANS(AO$3))) * (COS(RADIANS(AO$4) - RADIANS($D6)))) *$C$3)&gt;1),ACOS((SIN(RADIANS($C6)) * SIN(RADIANS(AO$3))) + (COS(RADIANS($C6)) * COS(RADIANS(AO$3))) * (COS(RADIANS(AO$4) - RADIANS($D6)))) *$C$3,""),"")</f>
        <v>162.32749207852001</v>
      </c>
      <c r="AP6" s="28">
        <f t="shared" si="2"/>
        <v>2182.1545289292153</v>
      </c>
      <c r="AQ6" s="28">
        <f t="shared" si="2"/>
        <v>2090.6654135226549</v>
      </c>
      <c r="AR6" s="28">
        <f t="shared" si="2"/>
        <v>416.33973865434803</v>
      </c>
      <c r="AS6" s="28">
        <f t="shared" si="2"/>
        <v>632.50399442734602</v>
      </c>
      <c r="AT6" s="28">
        <f t="shared" si="2"/>
        <v>260.57799286536846</v>
      </c>
      <c r="AU6" s="28">
        <f t="shared" si="2"/>
        <v>479.07835952479672</v>
      </c>
      <c r="AV6" s="28">
        <f t="shared" si="2"/>
        <v>532.67340134267658</v>
      </c>
      <c r="AW6" s="28">
        <f t="shared" si="2"/>
        <v>521.19988040155124</v>
      </c>
    </row>
    <row r="7" spans="1:49">
      <c r="A7" t="s">
        <v>754</v>
      </c>
      <c r="B7" s="23" t="s">
        <v>983</v>
      </c>
      <c r="C7">
        <v>35.1</v>
      </c>
      <c r="D7">
        <v>32.4</v>
      </c>
      <c r="E7" s="28">
        <f t="shared" ref="E7:T25" si="3">IFERROR(IF(AND($C7&lt;&gt;"",$D7&lt;&gt;"",(ACOS((SIN(RADIANS($C7)) * SIN(RADIANS(E$3))) + (COS(RADIANS($C7)) * COS(RADIANS(E$3))) * (COS(RADIANS(E$4) - RADIANS($D7)))) *$C$3)&gt;1),ACOS((SIN(RADIANS($C7)) * SIN(RADIANS(E$3))) + (COS(RADIANS($C7)) * COS(RADIANS(E$3))) * (COS(RADIANS(E$4) - RADIANS($D7)))) *$C$3,""),"")</f>
        <v>152.27644089719917</v>
      </c>
      <c r="F7" s="28" t="str">
        <f t="shared" si="3"/>
        <v/>
      </c>
      <c r="G7" s="28">
        <f t="shared" si="3"/>
        <v>153.09488809235506</v>
      </c>
      <c r="H7" s="28">
        <f t="shared" si="3"/>
        <v>75.761774377355025</v>
      </c>
      <c r="I7" s="28">
        <f t="shared" si="3"/>
        <v>35.488121346247048</v>
      </c>
      <c r="J7" s="28">
        <f t="shared" si="3"/>
        <v>151.9685652016374</v>
      </c>
      <c r="K7" s="28">
        <f t="shared" si="3"/>
        <v>528.18407705574771</v>
      </c>
      <c r="L7" s="28">
        <f t="shared" si="3"/>
        <v>502.86624628731079</v>
      </c>
      <c r="M7" s="28">
        <f t="shared" si="3"/>
        <v>406.60656089909679</v>
      </c>
      <c r="N7" s="28">
        <f t="shared" si="3"/>
        <v>839.36032527502596</v>
      </c>
      <c r="O7" s="28">
        <f t="shared" si="3"/>
        <v>962.61901624423751</v>
      </c>
      <c r="P7" s="28">
        <f t="shared" si="3"/>
        <v>648.62890110400429</v>
      </c>
      <c r="Q7" s="28">
        <f t="shared" si="3"/>
        <v>684.04830446937399</v>
      </c>
      <c r="R7" s="28">
        <f t="shared" si="3"/>
        <v>405.79753731250207</v>
      </c>
      <c r="S7" s="28">
        <f t="shared" si="3"/>
        <v>921.42180811471883</v>
      </c>
      <c r="T7" s="28">
        <f t="shared" si="3"/>
        <v>1070.3994340565048</v>
      </c>
      <c r="U7" s="28">
        <f t="shared" si="0"/>
        <v>356.32487654695007</v>
      </c>
      <c r="V7" s="28">
        <f t="shared" si="0"/>
        <v>369.62859935784502</v>
      </c>
      <c r="W7" s="28">
        <f t="shared" si="0"/>
        <v>1871.764123097631</v>
      </c>
      <c r="X7" s="28">
        <f t="shared" si="0"/>
        <v>1557.6503837854589</v>
      </c>
      <c r="Y7" s="28">
        <f t="shared" si="1"/>
        <v>1510.1391424724561</v>
      </c>
      <c r="Z7" s="28">
        <f t="shared" si="1"/>
        <v>2206.9961613845362</v>
      </c>
      <c r="AA7" s="28">
        <f t="shared" si="1"/>
        <v>2096.3277085167451</v>
      </c>
      <c r="AB7" s="28">
        <f t="shared" si="1"/>
        <v>1727.5984755437</v>
      </c>
      <c r="AC7" s="28">
        <f t="shared" si="1"/>
        <v>1714.2985491865386</v>
      </c>
      <c r="AD7" s="28">
        <f t="shared" si="1"/>
        <v>1728.4219549208001</v>
      </c>
      <c r="AE7" s="28">
        <f t="shared" si="1"/>
        <v>1953.9205655504354</v>
      </c>
      <c r="AF7" s="28">
        <f t="shared" si="1"/>
        <v>1358.2852964089134</v>
      </c>
      <c r="AG7" s="28">
        <f t="shared" si="1"/>
        <v>1726.8349656113378</v>
      </c>
      <c r="AH7" s="28">
        <f t="shared" si="1"/>
        <v>1355.0296580458798</v>
      </c>
      <c r="AI7" s="28">
        <f t="shared" si="1"/>
        <v>307.86562266122735</v>
      </c>
      <c r="AJ7" s="28">
        <f t="shared" si="1"/>
        <v>1807.9172693518785</v>
      </c>
      <c r="AK7" s="28">
        <f t="shared" si="1"/>
        <v>1623.9101628433364</v>
      </c>
      <c r="AL7" s="28">
        <f t="shared" si="1"/>
        <v>3135.0361551113119</v>
      </c>
      <c r="AM7" s="28">
        <f t="shared" si="1"/>
        <v>3006.8854629082693</v>
      </c>
      <c r="AN7" s="28">
        <f t="shared" si="1"/>
        <v>2965.7983054756241</v>
      </c>
      <c r="AO7" s="28">
        <f t="shared" si="2"/>
        <v>304.39569373098715</v>
      </c>
      <c r="AP7" s="28">
        <f t="shared" si="2"/>
        <v>2031.9282984913609</v>
      </c>
      <c r="AQ7" s="28">
        <f t="shared" si="2"/>
        <v>1940.2204974382335</v>
      </c>
      <c r="AR7" s="28">
        <f t="shared" si="2"/>
        <v>282.93625562814481</v>
      </c>
      <c r="AS7" s="28">
        <f t="shared" si="2"/>
        <v>492.50134796693669</v>
      </c>
      <c r="AT7" s="28">
        <f t="shared" si="2"/>
        <v>378.94854063011314</v>
      </c>
      <c r="AU7" s="28">
        <f t="shared" si="2"/>
        <v>337.46552918883862</v>
      </c>
      <c r="AV7" s="28">
        <f t="shared" si="2"/>
        <v>390.61693039969981</v>
      </c>
      <c r="AW7" s="28">
        <f t="shared" si="2"/>
        <v>378.9431040024765</v>
      </c>
    </row>
    <row r="8" spans="1:49">
      <c r="A8" t="s">
        <v>754</v>
      </c>
      <c r="B8" s="23" t="s">
        <v>927</v>
      </c>
      <c r="C8">
        <v>35.328780000000002</v>
      </c>
      <c r="D8">
        <v>34.061799999999998</v>
      </c>
      <c r="E8" s="28">
        <f t="shared" si="3"/>
        <v>36.407043164283017</v>
      </c>
      <c r="F8" s="28">
        <f t="shared" si="0"/>
        <v>153.09488809235506</v>
      </c>
      <c r="G8" s="28" t="str">
        <f t="shared" si="0"/>
        <v/>
      </c>
      <c r="H8" s="28">
        <f t="shared" si="0"/>
        <v>122.43188548351765</v>
      </c>
      <c r="I8" s="28">
        <f t="shared" si="0"/>
        <v>118.04247120351779</v>
      </c>
      <c r="J8" s="28">
        <f t="shared" si="0"/>
        <v>34.98936683226939</v>
      </c>
      <c r="K8" s="28">
        <f t="shared" si="0"/>
        <v>575.70535044828694</v>
      </c>
      <c r="L8" s="28">
        <f t="shared" si="0"/>
        <v>553.53604583074093</v>
      </c>
      <c r="M8" s="28">
        <f t="shared" si="0"/>
        <v>546.13665882170073</v>
      </c>
      <c r="N8" s="28">
        <f t="shared" si="0"/>
        <v>969.15006532238442</v>
      </c>
      <c r="O8" s="28">
        <f t="shared" si="0"/>
        <v>1090.6696152231534</v>
      </c>
      <c r="P8" s="28">
        <f t="shared" si="0"/>
        <v>789.95201356320615</v>
      </c>
      <c r="Q8" s="28">
        <f t="shared" si="0"/>
        <v>819.13658401355474</v>
      </c>
      <c r="R8" s="28">
        <f t="shared" si="0"/>
        <v>545.71822663011392</v>
      </c>
      <c r="S8" s="28">
        <f t="shared" si="0"/>
        <v>1045.4207902985031</v>
      </c>
      <c r="T8" s="28">
        <f t="shared" si="0"/>
        <v>1205.8936256065792</v>
      </c>
      <c r="U8" s="28">
        <f t="shared" si="0"/>
        <v>305.35069653950325</v>
      </c>
      <c r="V8" s="28">
        <f t="shared" si="0"/>
        <v>323.9499065378111</v>
      </c>
      <c r="W8" s="28">
        <f t="shared" si="0"/>
        <v>1980.8870381865668</v>
      </c>
      <c r="X8" s="28">
        <f t="shared" si="0"/>
        <v>1698.8138328750881</v>
      </c>
      <c r="Y8" s="28">
        <f t="shared" si="1"/>
        <v>1628.7628283166403</v>
      </c>
      <c r="Z8" s="28">
        <f t="shared" si="1"/>
        <v>2318.5413706101963</v>
      </c>
      <c r="AA8" s="28">
        <f t="shared" si="1"/>
        <v>2214.3176117140483</v>
      </c>
      <c r="AB8" s="28">
        <f t="shared" si="1"/>
        <v>1865.4822650400722</v>
      </c>
      <c r="AC8" s="28">
        <f t="shared" si="1"/>
        <v>1855.4149021182031</v>
      </c>
      <c r="AD8" s="28">
        <f t="shared" si="1"/>
        <v>1866.1787452685969</v>
      </c>
      <c r="AE8" s="28">
        <f t="shared" si="1"/>
        <v>2062.2139590778784</v>
      </c>
      <c r="AF8" s="28">
        <f t="shared" si="1"/>
        <v>1479.7459842305022</v>
      </c>
      <c r="AG8" s="28">
        <f t="shared" si="1"/>
        <v>1864.7098280812575</v>
      </c>
      <c r="AH8" s="28">
        <f t="shared" si="1"/>
        <v>1476.6558695312569</v>
      </c>
      <c r="AI8" s="28">
        <f t="shared" si="1"/>
        <v>198.62860496833446</v>
      </c>
      <c r="AJ8" s="28">
        <f t="shared" si="1"/>
        <v>1959.7655521505424</v>
      </c>
      <c r="AK8" s="28">
        <f t="shared" si="1"/>
        <v>1769.7589100354073</v>
      </c>
      <c r="AL8" s="28">
        <f t="shared" si="1"/>
        <v>3275.5633090367573</v>
      </c>
      <c r="AM8" s="28">
        <f t="shared" si="1"/>
        <v>3145.9723422326315</v>
      </c>
      <c r="AN8" s="28">
        <f t="shared" si="1"/>
        <v>3104.5816683639678</v>
      </c>
      <c r="AO8" s="28">
        <f t="shared" si="2"/>
        <v>151.3969483804056</v>
      </c>
      <c r="AP8" s="28">
        <f t="shared" si="2"/>
        <v>2173.2162816018076</v>
      </c>
      <c r="AQ8" s="28">
        <f t="shared" si="2"/>
        <v>2082.0580122974179</v>
      </c>
      <c r="AR8" s="28">
        <f t="shared" si="2"/>
        <v>400.04303885036569</v>
      </c>
      <c r="AS8" s="28">
        <f t="shared" si="2"/>
        <v>617.49614244834163</v>
      </c>
      <c r="AT8" s="28">
        <f t="shared" si="2"/>
        <v>237.24777797539767</v>
      </c>
      <c r="AU8" s="28">
        <f t="shared" si="2"/>
        <v>465.75872288435659</v>
      </c>
      <c r="AV8" s="28">
        <f t="shared" si="2"/>
        <v>519.22688083556557</v>
      </c>
      <c r="AW8" s="28">
        <f t="shared" si="2"/>
        <v>507.9309053102732</v>
      </c>
    </row>
    <row r="9" spans="1:49">
      <c r="A9" t="s">
        <v>754</v>
      </c>
      <c r="B9" s="23" t="s">
        <v>924</v>
      </c>
      <c r="C9">
        <v>34.640332999999998</v>
      </c>
      <c r="D9">
        <v>33.012990000000002</v>
      </c>
      <c r="E9" s="28">
        <f t="shared" si="3"/>
        <v>104.38253289726066</v>
      </c>
      <c r="F9" s="28">
        <f t="shared" si="0"/>
        <v>75.761774377355025</v>
      </c>
      <c r="G9" s="28">
        <f t="shared" si="0"/>
        <v>122.43188548351765</v>
      </c>
      <c r="H9" s="28" t="str">
        <f t="shared" si="0"/>
        <v/>
      </c>
      <c r="I9" s="28">
        <f t="shared" si="0"/>
        <v>65.764694502294162</v>
      </c>
      <c r="J9" s="28">
        <f t="shared" si="0"/>
        <v>104.74286707532212</v>
      </c>
      <c r="K9" s="28">
        <f t="shared" si="0"/>
        <v>480.85623130627101</v>
      </c>
      <c r="L9" s="28">
        <f t="shared" si="0"/>
        <v>456.73950863890974</v>
      </c>
      <c r="M9" s="28">
        <f t="shared" si="0"/>
        <v>476.86635288948276</v>
      </c>
      <c r="N9" s="28">
        <f t="shared" si="0"/>
        <v>911.85838120591313</v>
      </c>
      <c r="O9" s="28">
        <f t="shared" si="0"/>
        <v>1035.4272981843658</v>
      </c>
      <c r="P9" s="28">
        <f t="shared" si="0"/>
        <v>716.83778549560009</v>
      </c>
      <c r="Q9" s="28">
        <f t="shared" si="0"/>
        <v>755.11011600071834</v>
      </c>
      <c r="R9" s="28">
        <f t="shared" si="0"/>
        <v>475.87128734772114</v>
      </c>
      <c r="S9" s="28">
        <f t="shared" si="0"/>
        <v>995.18825434866233</v>
      </c>
      <c r="T9" s="28">
        <f t="shared" si="0"/>
        <v>1140.6549523458468</v>
      </c>
      <c r="U9" s="28">
        <f t="shared" si="0"/>
        <v>281.11040351388056</v>
      </c>
      <c r="V9" s="28">
        <f t="shared" si="0"/>
        <v>294.92911775832954</v>
      </c>
      <c r="W9" s="28">
        <f t="shared" si="0"/>
        <v>1947.1015736627485</v>
      </c>
      <c r="X9" s="28">
        <f t="shared" si="0"/>
        <v>1624.6368286936311</v>
      </c>
      <c r="Y9" s="28">
        <f t="shared" si="1"/>
        <v>1584.4957475318292</v>
      </c>
      <c r="Z9" s="28">
        <f t="shared" si="1"/>
        <v>2282.0834345759627</v>
      </c>
      <c r="AA9" s="28">
        <f t="shared" si="1"/>
        <v>2170.6329284085837</v>
      </c>
      <c r="AB9" s="28">
        <f t="shared" si="1"/>
        <v>1796.2779014183477</v>
      </c>
      <c r="AC9" s="28">
        <f t="shared" si="1"/>
        <v>1781.2181289176153</v>
      </c>
      <c r="AD9" s="28">
        <f t="shared" si="1"/>
        <v>1797.1629034366167</v>
      </c>
      <c r="AE9" s="28">
        <f t="shared" si="1"/>
        <v>2029.3083298556287</v>
      </c>
      <c r="AF9" s="28">
        <f t="shared" si="1"/>
        <v>1432.232368802006</v>
      </c>
      <c r="AG9" s="28">
        <f t="shared" si="1"/>
        <v>1795.5191551264315</v>
      </c>
      <c r="AH9" s="28">
        <f t="shared" si="1"/>
        <v>1428.9483408171554</v>
      </c>
      <c r="AI9" s="28">
        <f t="shared" si="1"/>
        <v>237.49486924952259</v>
      </c>
      <c r="AJ9" s="28">
        <f t="shared" si="1"/>
        <v>1862.5252891863227</v>
      </c>
      <c r="AK9" s="28">
        <f t="shared" si="1"/>
        <v>1687.3740768833704</v>
      </c>
      <c r="AL9" s="28">
        <f t="shared" si="1"/>
        <v>3201.8571513746847</v>
      </c>
      <c r="AM9" s="28">
        <f t="shared" si="1"/>
        <v>3074.5452439922651</v>
      </c>
      <c r="AN9" s="28">
        <f t="shared" si="1"/>
        <v>3033.6279398278102</v>
      </c>
      <c r="AO9" s="28">
        <f t="shared" si="2"/>
        <v>266.65625810874081</v>
      </c>
      <c r="AP9" s="28">
        <f t="shared" si="2"/>
        <v>2098.5900410058684</v>
      </c>
      <c r="AQ9" s="28">
        <f t="shared" si="2"/>
        <v>2006.5736689104313</v>
      </c>
      <c r="AR9" s="28">
        <f t="shared" si="2"/>
        <v>358.61354514951609</v>
      </c>
      <c r="AS9" s="28">
        <f t="shared" si="2"/>
        <v>566.78259702787534</v>
      </c>
      <c r="AT9" s="28">
        <f t="shared" si="2"/>
        <v>359.67012442354167</v>
      </c>
      <c r="AU9" s="28">
        <f t="shared" si="2"/>
        <v>411.71114891689081</v>
      </c>
      <c r="AV9" s="28">
        <f t="shared" si="2"/>
        <v>464.54727345982928</v>
      </c>
      <c r="AW9" s="28">
        <f t="shared" si="2"/>
        <v>452.845213857499</v>
      </c>
    </row>
    <row r="10" spans="1:49">
      <c r="A10" t="s">
        <v>754</v>
      </c>
      <c r="B10" s="23" t="s">
        <v>996</v>
      </c>
      <c r="C10">
        <v>35.197665555555552</v>
      </c>
      <c r="D10">
        <v>32.771598888888896</v>
      </c>
      <c r="E10" s="28">
        <f t="shared" si="3"/>
        <v>119.98637211004278</v>
      </c>
      <c r="F10" s="28">
        <f t="shared" si="0"/>
        <v>35.488121346247048</v>
      </c>
      <c r="G10" s="28">
        <f t="shared" si="0"/>
        <v>118.04247120351779</v>
      </c>
      <c r="H10" s="28">
        <f t="shared" si="0"/>
        <v>65.764694502294162</v>
      </c>
      <c r="I10" s="28" t="str">
        <f t="shared" si="0"/>
        <v/>
      </c>
      <c r="J10" s="28">
        <f t="shared" si="0"/>
        <v>119.52996554989849</v>
      </c>
      <c r="K10" s="28">
        <f t="shared" si="0"/>
        <v>540.34092863757417</v>
      </c>
      <c r="L10" s="28">
        <f t="shared" si="0"/>
        <v>515.60802868597568</v>
      </c>
      <c r="M10" s="28">
        <f t="shared" si="0"/>
        <v>435.7162507417093</v>
      </c>
      <c r="N10" s="28">
        <f t="shared" si="0"/>
        <v>865.82742430929261</v>
      </c>
      <c r="O10" s="28">
        <f t="shared" si="0"/>
        <v>988.65272939310262</v>
      </c>
      <c r="P10" s="28">
        <f t="shared" si="0"/>
        <v>678.67864926910011</v>
      </c>
      <c r="Q10" s="28">
        <f t="shared" si="0"/>
        <v>712.04361859150504</v>
      </c>
      <c r="R10" s="28">
        <f t="shared" si="0"/>
        <v>435.0470098930611</v>
      </c>
      <c r="S10" s="28">
        <f t="shared" si="0"/>
        <v>946.20863054467418</v>
      </c>
      <c r="T10" s="28">
        <f t="shared" si="0"/>
        <v>1098.7795261290532</v>
      </c>
      <c r="U10" s="28">
        <f t="shared" si="0"/>
        <v>343.59599645880803</v>
      </c>
      <c r="V10" s="28">
        <f t="shared" si="0"/>
        <v>358.29406736207926</v>
      </c>
      <c r="W10" s="28">
        <f t="shared" si="0"/>
        <v>1892.8385417886102</v>
      </c>
      <c r="X10" s="28">
        <f t="shared" si="0"/>
        <v>1587.9525351674552</v>
      </c>
      <c r="Y10" s="28">
        <f t="shared" si="1"/>
        <v>1533.716136309683</v>
      </c>
      <c r="Z10" s="28">
        <f t="shared" si="1"/>
        <v>2228.8184148435821</v>
      </c>
      <c r="AA10" s="28">
        <f t="shared" si="1"/>
        <v>2119.8970221137461</v>
      </c>
      <c r="AB10" s="28">
        <f t="shared" si="1"/>
        <v>1756.8901945894461</v>
      </c>
      <c r="AC10" s="28">
        <f t="shared" si="1"/>
        <v>1744.6067796291393</v>
      </c>
      <c r="AD10" s="28">
        <f t="shared" si="1"/>
        <v>1757.6744351156624</v>
      </c>
      <c r="AE10" s="28">
        <f t="shared" si="1"/>
        <v>1974.7950467131761</v>
      </c>
      <c r="AF10" s="28">
        <f t="shared" si="1"/>
        <v>1382.6057674694223</v>
      </c>
      <c r="AG10" s="28">
        <f t="shared" si="1"/>
        <v>1756.1238009599967</v>
      </c>
      <c r="AH10" s="28">
        <f t="shared" si="1"/>
        <v>1379.3961687112992</v>
      </c>
      <c r="AI10" s="28">
        <f t="shared" si="1"/>
        <v>282.13886311347244</v>
      </c>
      <c r="AJ10" s="28">
        <f t="shared" si="1"/>
        <v>1842.1394979060087</v>
      </c>
      <c r="AK10" s="28">
        <f t="shared" si="1"/>
        <v>1655.7799669255228</v>
      </c>
      <c r="AL10" s="28">
        <f t="shared" si="1"/>
        <v>3165.259912858141</v>
      </c>
      <c r="AM10" s="28">
        <f t="shared" si="1"/>
        <v>3036.6584799201646</v>
      </c>
      <c r="AN10" s="28">
        <f t="shared" si="1"/>
        <v>2995.4762112577178</v>
      </c>
      <c r="AO10" s="28">
        <f t="shared" si="2"/>
        <v>269.16176042975349</v>
      </c>
      <c r="AP10" s="28">
        <f t="shared" si="2"/>
        <v>2062.3246414872078</v>
      </c>
      <c r="AQ10" s="28">
        <f t="shared" si="2"/>
        <v>1970.7843976423401</v>
      </c>
      <c r="AR10" s="28">
        <f t="shared" si="2"/>
        <v>303.66193651063497</v>
      </c>
      <c r="AS10" s="28">
        <f t="shared" si="2"/>
        <v>516.92070826059398</v>
      </c>
      <c r="AT10" s="28">
        <f t="shared" si="2"/>
        <v>343.99320574459972</v>
      </c>
      <c r="AU10" s="28">
        <f t="shared" si="2"/>
        <v>362.39430529911544</v>
      </c>
      <c r="AV10" s="28">
        <f t="shared" si="2"/>
        <v>415.88677294191018</v>
      </c>
      <c r="AW10" s="28">
        <f t="shared" si="2"/>
        <v>404.29502155513057</v>
      </c>
    </row>
    <row r="11" spans="1:49">
      <c r="A11" t="s">
        <v>754</v>
      </c>
      <c r="B11" s="23" t="s">
        <v>988</v>
      </c>
      <c r="C11">
        <v>35.014134999999996</v>
      </c>
      <c r="D11">
        <v>34.066299999999998</v>
      </c>
      <c r="E11" s="28">
        <f t="shared" si="3"/>
        <v>1.4292019322500329</v>
      </c>
      <c r="F11" s="28">
        <f t="shared" si="0"/>
        <v>151.9685652016374</v>
      </c>
      <c r="G11" s="28">
        <f t="shared" si="0"/>
        <v>34.98936683226939</v>
      </c>
      <c r="H11" s="28">
        <f t="shared" si="0"/>
        <v>104.74286707532212</v>
      </c>
      <c r="I11" s="28">
        <f t="shared" si="0"/>
        <v>119.52996554989849</v>
      </c>
      <c r="J11" s="28" t="str">
        <f t="shared" si="0"/>
        <v/>
      </c>
      <c r="K11" s="28">
        <f t="shared" si="0"/>
        <v>542.35440118371957</v>
      </c>
      <c r="L11" s="28">
        <f t="shared" si="0"/>
        <v>520.48860803282912</v>
      </c>
      <c r="M11" s="28">
        <f t="shared" si="0"/>
        <v>554.66786067981036</v>
      </c>
      <c r="N11" s="28">
        <f t="shared" si="0"/>
        <v>982.31024377473375</v>
      </c>
      <c r="O11" s="28">
        <f t="shared" si="0"/>
        <v>1104.5667149566809</v>
      </c>
      <c r="P11" s="28">
        <f t="shared" si="0"/>
        <v>797.93977833331496</v>
      </c>
      <c r="Q11" s="28">
        <f t="shared" si="0"/>
        <v>830.05696217966147</v>
      </c>
      <c r="R11" s="28">
        <f t="shared" si="0"/>
        <v>554.06667453669718</v>
      </c>
      <c r="S11" s="28">
        <f t="shared" si="0"/>
        <v>1060.6651726220398</v>
      </c>
      <c r="T11" s="28">
        <f t="shared" si="0"/>
        <v>1216.9282090780619</v>
      </c>
      <c r="U11" s="28">
        <f t="shared" si="0"/>
        <v>271.65927967915735</v>
      </c>
      <c r="V11" s="28">
        <f t="shared" si="0"/>
        <v>289.99389198550034</v>
      </c>
      <c r="W11" s="28">
        <f t="shared" si="0"/>
        <v>2000.9552608910144</v>
      </c>
      <c r="X11" s="28">
        <f t="shared" si="0"/>
        <v>1707.2289635362899</v>
      </c>
      <c r="Y11" s="28">
        <f t="shared" si="1"/>
        <v>1646.0554752593441</v>
      </c>
      <c r="Z11" s="28">
        <f t="shared" si="1"/>
        <v>2338.0581959551546</v>
      </c>
      <c r="AA11" s="28">
        <f t="shared" si="1"/>
        <v>2231.9780385645508</v>
      </c>
      <c r="AB11" s="28">
        <f t="shared" si="1"/>
        <v>1875.6123061506378</v>
      </c>
      <c r="AC11" s="28">
        <f t="shared" si="1"/>
        <v>1863.8799554776429</v>
      </c>
      <c r="AD11" s="28">
        <f t="shared" si="1"/>
        <v>1876.3702083301632</v>
      </c>
      <c r="AE11" s="28">
        <f t="shared" si="1"/>
        <v>2082.5194527698131</v>
      </c>
      <c r="AF11" s="28">
        <f t="shared" si="1"/>
        <v>1496.0963931991587</v>
      </c>
      <c r="AG11" s="28">
        <f t="shared" si="1"/>
        <v>1874.8440507642526</v>
      </c>
      <c r="AH11" s="28">
        <f t="shared" si="1"/>
        <v>1492.9523061017489</v>
      </c>
      <c r="AI11" s="28">
        <f t="shared" si="1"/>
        <v>173.31042543783224</v>
      </c>
      <c r="AJ11" s="28">
        <f t="shared" si="1"/>
        <v>1959.2256896614333</v>
      </c>
      <c r="AK11" s="28">
        <f t="shared" si="1"/>
        <v>1775.2795281133472</v>
      </c>
      <c r="AL11" s="28">
        <f t="shared" si="1"/>
        <v>3284.4672049310216</v>
      </c>
      <c r="AM11" s="28">
        <f t="shared" si="1"/>
        <v>3155.6317186796423</v>
      </c>
      <c r="AN11" s="28">
        <f t="shared" si="1"/>
        <v>3114.3936992204981</v>
      </c>
      <c r="AO11" s="28">
        <f t="shared" si="2"/>
        <v>161.92543079417743</v>
      </c>
      <c r="AP11" s="28">
        <f t="shared" si="2"/>
        <v>2181.62427418171</v>
      </c>
      <c r="AQ11" s="28">
        <f t="shared" si="2"/>
        <v>2090.1471134928547</v>
      </c>
      <c r="AR11" s="28">
        <f t="shared" si="2"/>
        <v>415.50150726344884</v>
      </c>
      <c r="AS11" s="28">
        <f t="shared" si="2"/>
        <v>631.72696464929004</v>
      </c>
      <c r="AT11" s="28">
        <f t="shared" si="2"/>
        <v>259.74333703976941</v>
      </c>
      <c r="AU11" s="28">
        <f t="shared" si="2"/>
        <v>478.35167055143177</v>
      </c>
      <c r="AV11" s="28">
        <f t="shared" si="2"/>
        <v>531.94644605118242</v>
      </c>
      <c r="AW11" s="28">
        <f t="shared" si="2"/>
        <v>520.47846491021153</v>
      </c>
    </row>
    <row r="12" spans="1:49">
      <c r="A12" t="s">
        <v>817</v>
      </c>
      <c r="B12" s="23" t="s">
        <v>824</v>
      </c>
      <c r="C12">
        <v>30.35</v>
      </c>
      <c r="D12">
        <v>32.369999999999997</v>
      </c>
      <c r="E12" s="28">
        <f t="shared" si="3"/>
        <v>541.06564282973443</v>
      </c>
      <c r="F12" s="28">
        <f t="shared" si="0"/>
        <v>528.18407705574771</v>
      </c>
      <c r="G12" s="28">
        <f t="shared" si="0"/>
        <v>575.70535044828694</v>
      </c>
      <c r="H12" s="28">
        <f t="shared" si="0"/>
        <v>480.85623130627101</v>
      </c>
      <c r="I12" s="28">
        <f t="shared" si="0"/>
        <v>540.34092863757417</v>
      </c>
      <c r="J12" s="28">
        <f t="shared" si="0"/>
        <v>542.35440118371957</v>
      </c>
      <c r="K12" s="28" t="str">
        <f t="shared" si="0"/>
        <v/>
      </c>
      <c r="L12" s="28">
        <f t="shared" si="0"/>
        <v>26.664439742086788</v>
      </c>
      <c r="M12" s="28">
        <f t="shared" si="0"/>
        <v>759.65500050361038</v>
      </c>
      <c r="N12" s="28">
        <f t="shared" si="0"/>
        <v>1160.7968511610266</v>
      </c>
      <c r="O12" s="28">
        <f t="shared" si="0"/>
        <v>1279.8945597702802</v>
      </c>
      <c r="P12" s="28">
        <f t="shared" si="0"/>
        <v>934.30396246760768</v>
      </c>
      <c r="Q12" s="28">
        <f t="shared" si="0"/>
        <v>999.99700015339124</v>
      </c>
      <c r="R12" s="28">
        <f t="shared" si="0"/>
        <v>757.131875625622</v>
      </c>
      <c r="S12" s="28">
        <f t="shared" si="0"/>
        <v>1259.7604875591057</v>
      </c>
      <c r="T12" s="28">
        <f t="shared" si="0"/>
        <v>1339.6347969155008</v>
      </c>
      <c r="U12" s="28">
        <f t="shared" si="0"/>
        <v>354.74166763677272</v>
      </c>
      <c r="V12" s="28">
        <f t="shared" si="0"/>
        <v>337.84694394951032</v>
      </c>
      <c r="W12" s="28">
        <f t="shared" si="0"/>
        <v>2220.9167911644536</v>
      </c>
      <c r="X12" s="28">
        <f t="shared" si="0"/>
        <v>1755.8199098751843</v>
      </c>
      <c r="Y12" s="28">
        <f t="shared" si="1"/>
        <v>1835.2445460924464</v>
      </c>
      <c r="Z12" s="28">
        <f t="shared" si="1"/>
        <v>2539.9341058233308</v>
      </c>
      <c r="AA12" s="28">
        <f t="shared" si="1"/>
        <v>2406.1796693666747</v>
      </c>
      <c r="AB12" s="28">
        <f t="shared" si="1"/>
        <v>1942.7288061867796</v>
      </c>
      <c r="AC12" s="28">
        <f t="shared" si="1"/>
        <v>1905.5922176298925</v>
      </c>
      <c r="AD12" s="28">
        <f t="shared" si="1"/>
        <v>1944.4114080158652</v>
      </c>
      <c r="AE12" s="28">
        <f t="shared" si="1"/>
        <v>2303.9621930256903</v>
      </c>
      <c r="AF12" s="28">
        <f t="shared" si="1"/>
        <v>1678.412554150339</v>
      </c>
      <c r="AG12" s="28">
        <f t="shared" si="1"/>
        <v>1942.0591749209582</v>
      </c>
      <c r="AH12" s="28">
        <f t="shared" si="1"/>
        <v>1674.6199014773194</v>
      </c>
      <c r="AI12" s="28">
        <f t="shared" si="1"/>
        <v>496.62619568520915</v>
      </c>
      <c r="AJ12" s="28">
        <f t="shared" si="1"/>
        <v>1857.0298430266257</v>
      </c>
      <c r="AK12" s="28">
        <f t="shared" si="1"/>
        <v>1775.5644863881407</v>
      </c>
      <c r="AL12" s="28">
        <f t="shared" si="1"/>
        <v>3295.4819047832998</v>
      </c>
      <c r="AM12" s="28">
        <f t="shared" si="1"/>
        <v>3180.7896195008616</v>
      </c>
      <c r="AN12" s="28">
        <f t="shared" si="1"/>
        <v>3142.691900020855</v>
      </c>
      <c r="AO12" s="28">
        <f t="shared" si="2"/>
        <v>661.1525946193251</v>
      </c>
      <c r="AP12" s="28">
        <f t="shared" si="2"/>
        <v>2210.0846735431187</v>
      </c>
      <c r="AQ12" s="28">
        <f t="shared" si="2"/>
        <v>2116.8170731910968</v>
      </c>
      <c r="AR12" s="28">
        <f t="shared" si="2"/>
        <v>739.30797313749474</v>
      </c>
      <c r="AS12" s="28">
        <f t="shared" si="2"/>
        <v>882.80459327314031</v>
      </c>
      <c r="AT12" s="28">
        <f t="shared" si="2"/>
        <v>780.02436258193063</v>
      </c>
      <c r="AU12" s="28">
        <f t="shared" si="2"/>
        <v>752.86314641345427</v>
      </c>
      <c r="AV12" s="28">
        <f t="shared" si="2"/>
        <v>791.19623330342631</v>
      </c>
      <c r="AW12" s="28">
        <f t="shared" si="2"/>
        <v>781.24060502900727</v>
      </c>
    </row>
    <row r="13" spans="1:49">
      <c r="A13" t="s">
        <v>817</v>
      </c>
      <c r="B13" s="23" t="s">
        <v>816</v>
      </c>
      <c r="C13">
        <v>30.578633</v>
      </c>
      <c r="D13">
        <v>32.286095000000003</v>
      </c>
      <c r="E13" s="28">
        <f t="shared" si="3"/>
        <v>519.21818572768802</v>
      </c>
      <c r="F13" s="28">
        <f t="shared" si="0"/>
        <v>502.86624628731079</v>
      </c>
      <c r="G13" s="28">
        <f t="shared" si="0"/>
        <v>553.53604583074093</v>
      </c>
      <c r="H13" s="28">
        <f t="shared" si="0"/>
        <v>456.73950863890974</v>
      </c>
      <c r="I13" s="28">
        <f t="shared" si="0"/>
        <v>515.60802868597568</v>
      </c>
      <c r="J13" s="28">
        <f t="shared" si="0"/>
        <v>520.48860803282912</v>
      </c>
      <c r="K13" s="28">
        <f t="shared" si="0"/>
        <v>26.664439742086788</v>
      </c>
      <c r="L13" s="28" t="str">
        <f t="shared" si="0"/>
        <v/>
      </c>
      <c r="M13" s="28">
        <f t="shared" si="0"/>
        <v>733.67894889050513</v>
      </c>
      <c r="N13" s="28">
        <f t="shared" si="0"/>
        <v>1136.3967015193439</v>
      </c>
      <c r="O13" s="28">
        <f t="shared" si="0"/>
        <v>1255.8138999278954</v>
      </c>
      <c r="P13" s="28">
        <f t="shared" si="0"/>
        <v>910.09655226376253</v>
      </c>
      <c r="Q13" s="28">
        <f t="shared" si="0"/>
        <v>975.34223995300636</v>
      </c>
      <c r="R13" s="28">
        <f t="shared" si="0"/>
        <v>731.16912018244625</v>
      </c>
      <c r="S13" s="28">
        <f t="shared" si="0"/>
        <v>1235.1561469186065</v>
      </c>
      <c r="T13" s="28">
        <f t="shared" si="0"/>
        <v>1316.9299355776332</v>
      </c>
      <c r="U13" s="28">
        <f t="shared" si="0"/>
        <v>342.18960756004583</v>
      </c>
      <c r="V13" s="28">
        <f t="shared" si="0"/>
        <v>326.14095958483142</v>
      </c>
      <c r="W13" s="28">
        <f t="shared" si="0"/>
        <v>2196.9078460786523</v>
      </c>
      <c r="X13" s="28">
        <f t="shared" si="0"/>
        <v>1736.1150382504306</v>
      </c>
      <c r="Y13" s="28">
        <f t="shared" si="1"/>
        <v>1811.6364036711009</v>
      </c>
      <c r="Z13" s="28">
        <f t="shared" si="1"/>
        <v>2516.5387667459891</v>
      </c>
      <c r="AA13" s="28">
        <f t="shared" si="1"/>
        <v>2383.4109431523434</v>
      </c>
      <c r="AB13" s="28">
        <f t="shared" si="1"/>
        <v>1922.6821671019998</v>
      </c>
      <c r="AC13" s="28">
        <f t="shared" si="1"/>
        <v>1886.3455888643541</v>
      </c>
      <c r="AD13" s="28">
        <f t="shared" si="1"/>
        <v>1924.3368009691026</v>
      </c>
      <c r="AE13" s="28">
        <f t="shared" si="1"/>
        <v>2279.9704068163637</v>
      </c>
      <c r="AF13" s="28">
        <f t="shared" si="1"/>
        <v>1654.7923956524578</v>
      </c>
      <c r="AG13" s="28">
        <f t="shared" si="1"/>
        <v>1922.0084530058575</v>
      </c>
      <c r="AH13" s="28">
        <f t="shared" si="1"/>
        <v>1651.0103058352031</v>
      </c>
      <c r="AI13" s="28">
        <f t="shared" si="1"/>
        <v>480.91780843308817</v>
      </c>
      <c r="AJ13" s="28">
        <f t="shared" si="1"/>
        <v>1843.3807426272306</v>
      </c>
      <c r="AK13" s="28">
        <f t="shared" si="1"/>
        <v>1757.5917786152074</v>
      </c>
      <c r="AL13" s="28">
        <f t="shared" si="1"/>
        <v>3278.5583696669623</v>
      </c>
      <c r="AM13" s="28">
        <f t="shared" si="1"/>
        <v>3163.2689316255446</v>
      </c>
      <c r="AN13" s="28">
        <f t="shared" si="1"/>
        <v>3125.0328260686988</v>
      </c>
      <c r="AO13" s="28">
        <f t="shared" si="2"/>
        <v>642.45803919748039</v>
      </c>
      <c r="AP13" s="28">
        <f t="shared" si="2"/>
        <v>2191.6802571052135</v>
      </c>
      <c r="AQ13" s="28">
        <f t="shared" si="2"/>
        <v>2098.3705140130614</v>
      </c>
      <c r="AR13" s="28">
        <f t="shared" si="2"/>
        <v>712.64444178965721</v>
      </c>
      <c r="AS13" s="28">
        <f t="shared" si="2"/>
        <v>856.66438214907373</v>
      </c>
      <c r="AT13" s="28">
        <f t="shared" si="2"/>
        <v>760.85559130105048</v>
      </c>
      <c r="AU13" s="28">
        <f t="shared" si="2"/>
        <v>726.31426345541104</v>
      </c>
      <c r="AV13" s="28">
        <f t="shared" si="2"/>
        <v>764.80220151844799</v>
      </c>
      <c r="AW13" s="28">
        <f t="shared" si="2"/>
        <v>754.81722149869972</v>
      </c>
    </row>
    <row r="14" spans="1:49">
      <c r="A14" t="s">
        <v>738</v>
      </c>
      <c r="B14" s="23" t="s">
        <v>956</v>
      </c>
      <c r="C14">
        <v>36.176580000000001</v>
      </c>
      <c r="D14">
        <v>28.099540000000001</v>
      </c>
      <c r="E14" s="28">
        <f t="shared" si="3"/>
        <v>555.23462661396331</v>
      </c>
      <c r="F14" s="28">
        <f t="shared" si="0"/>
        <v>406.60656089909679</v>
      </c>
      <c r="G14" s="28">
        <f t="shared" si="0"/>
        <v>546.13665882170073</v>
      </c>
      <c r="H14" s="28">
        <f t="shared" si="0"/>
        <v>476.86635288948276</v>
      </c>
      <c r="I14" s="28">
        <f t="shared" si="0"/>
        <v>435.7162507417093</v>
      </c>
      <c r="J14" s="28">
        <f t="shared" si="0"/>
        <v>554.66786067981036</v>
      </c>
      <c r="K14" s="28">
        <f t="shared" si="0"/>
        <v>759.65500050361038</v>
      </c>
      <c r="L14" s="28">
        <f t="shared" si="0"/>
        <v>733.67894889050513</v>
      </c>
      <c r="M14" s="28" t="str">
        <f t="shared" si="0"/>
        <v/>
      </c>
      <c r="N14" s="28">
        <f t="shared" si="0"/>
        <v>437.44127280014732</v>
      </c>
      <c r="O14" s="28">
        <f t="shared" si="0"/>
        <v>561.55959588661608</v>
      </c>
      <c r="P14" s="28">
        <f t="shared" si="0"/>
        <v>243.85267696749631</v>
      </c>
      <c r="Q14" s="28">
        <f t="shared" si="0"/>
        <v>278.41425437967825</v>
      </c>
      <c r="R14" s="28">
        <f t="shared" si="0"/>
        <v>3.0008217383632942</v>
      </c>
      <c r="S14" s="28">
        <f t="shared" si="0"/>
        <v>526.12080867678526</v>
      </c>
      <c r="T14" s="28">
        <f t="shared" si="0"/>
        <v>663.92832829712199</v>
      </c>
      <c r="U14" s="28">
        <f t="shared" si="0"/>
        <v>737.01590084248585</v>
      </c>
      <c r="V14" s="28">
        <f t="shared" si="0"/>
        <v>745.34156256899644</v>
      </c>
      <c r="W14" s="28">
        <f t="shared" si="0"/>
        <v>1489.3983487527394</v>
      </c>
      <c r="X14" s="28">
        <f t="shared" si="0"/>
        <v>1152.8024339492645</v>
      </c>
      <c r="Y14" s="28">
        <f t="shared" si="1"/>
        <v>1116.7161224445438</v>
      </c>
      <c r="Z14" s="28">
        <f t="shared" si="1"/>
        <v>1819.7163258860644</v>
      </c>
      <c r="AA14" s="28">
        <f t="shared" si="1"/>
        <v>1701.4404277549104</v>
      </c>
      <c r="AB14" s="28">
        <f t="shared" si="1"/>
        <v>1321.1975493665705</v>
      </c>
      <c r="AC14" s="28">
        <f t="shared" si="1"/>
        <v>1309.4324656544268</v>
      </c>
      <c r="AD14" s="28">
        <f t="shared" si="1"/>
        <v>1321.9929978374478</v>
      </c>
      <c r="AE14" s="28">
        <f t="shared" si="1"/>
        <v>1572.3139670833666</v>
      </c>
      <c r="AF14" s="28">
        <f t="shared" si="1"/>
        <v>962.20022289985081</v>
      </c>
      <c r="AG14" s="28">
        <f t="shared" si="1"/>
        <v>1320.4318957610135</v>
      </c>
      <c r="AH14" s="28">
        <f t="shared" si="1"/>
        <v>958.76263007104433</v>
      </c>
      <c r="AI14" s="28">
        <f t="shared" si="1"/>
        <v>713.82546969940131</v>
      </c>
      <c r="AJ14" s="28">
        <f t="shared" si="1"/>
        <v>1434.8934432732003</v>
      </c>
      <c r="AK14" s="28">
        <f t="shared" si="1"/>
        <v>1225.3525993815151</v>
      </c>
      <c r="AL14" s="28">
        <f t="shared" si="1"/>
        <v>2729.8727634496099</v>
      </c>
      <c r="AM14" s="28">
        <f t="shared" si="1"/>
        <v>2600.9832533054991</v>
      </c>
      <c r="AN14" s="28">
        <f t="shared" si="1"/>
        <v>2559.7758341274425</v>
      </c>
      <c r="AO14" s="28">
        <f t="shared" si="2"/>
        <v>687.51058151951702</v>
      </c>
      <c r="AP14" s="28">
        <f t="shared" si="2"/>
        <v>1627.2204130589014</v>
      </c>
      <c r="AQ14" s="28">
        <f t="shared" si="2"/>
        <v>1535.9579762926933</v>
      </c>
      <c r="AR14" s="28">
        <f t="shared" si="2"/>
        <v>174.15958513107151</v>
      </c>
      <c r="AS14" s="28">
        <f t="shared" si="2"/>
        <v>125.27037916114276</v>
      </c>
      <c r="AT14" s="28">
        <f t="shared" si="2"/>
        <v>723.76175111127327</v>
      </c>
      <c r="AU14" s="28">
        <f t="shared" si="2"/>
        <v>99.949901527166219</v>
      </c>
      <c r="AV14" s="28">
        <f t="shared" si="2"/>
        <v>71.925371341628619</v>
      </c>
      <c r="AW14" s="28">
        <f t="shared" si="2"/>
        <v>73.514689933298271</v>
      </c>
    </row>
    <row r="15" spans="1:49">
      <c r="A15" t="s">
        <v>738</v>
      </c>
      <c r="B15" s="23" t="s">
        <v>989</v>
      </c>
      <c r="C15">
        <v>37.939860000000003</v>
      </c>
      <c r="D15">
        <v>23.69191</v>
      </c>
      <c r="E15" s="28">
        <f t="shared" si="3"/>
        <v>983.03558946914609</v>
      </c>
      <c r="F15" s="28">
        <f t="shared" si="0"/>
        <v>839.36032527502596</v>
      </c>
      <c r="G15" s="28">
        <f t="shared" si="0"/>
        <v>969.15006532238442</v>
      </c>
      <c r="H15" s="28">
        <f t="shared" si="0"/>
        <v>911.85838120591313</v>
      </c>
      <c r="I15" s="28">
        <f t="shared" si="0"/>
        <v>865.82742430929261</v>
      </c>
      <c r="J15" s="28">
        <f t="shared" si="0"/>
        <v>982.31024377473375</v>
      </c>
      <c r="K15" s="28">
        <f t="shared" si="0"/>
        <v>1160.7968511610266</v>
      </c>
      <c r="L15" s="28">
        <f t="shared" si="0"/>
        <v>1136.3967015193439</v>
      </c>
      <c r="M15" s="28">
        <f t="shared" si="0"/>
        <v>437.44127280014732</v>
      </c>
      <c r="N15" s="28" t="str">
        <f t="shared" si="0"/>
        <v/>
      </c>
      <c r="O15" s="28">
        <f t="shared" si="0"/>
        <v>124.15310573137853</v>
      </c>
      <c r="P15" s="28">
        <f t="shared" si="0"/>
        <v>227.11480474012254</v>
      </c>
      <c r="Q15" s="28">
        <f t="shared" si="0"/>
        <v>162.9866374429665</v>
      </c>
      <c r="R15" s="28">
        <f t="shared" si="0"/>
        <v>438.85463514670687</v>
      </c>
      <c r="S15" s="28">
        <f t="shared" si="0"/>
        <v>101.52673639771422</v>
      </c>
      <c r="T15" s="28">
        <f t="shared" si="0"/>
        <v>245.89712459985867</v>
      </c>
      <c r="U15" s="28">
        <f t="shared" si="0"/>
        <v>1174.3005708805174</v>
      </c>
      <c r="V15" s="28">
        <f t="shared" si="0"/>
        <v>1182.3018423344704</v>
      </c>
      <c r="W15" s="28">
        <f t="shared" si="0"/>
        <v>1061.756167585706</v>
      </c>
      <c r="X15" s="28">
        <f t="shared" si="0"/>
        <v>749.91522613423706</v>
      </c>
      <c r="Y15" s="28">
        <f t="shared" si="1"/>
        <v>681.9450197192524</v>
      </c>
      <c r="Z15" s="28">
        <f t="shared" si="1"/>
        <v>1387.0991465727673</v>
      </c>
      <c r="AA15" s="28">
        <f t="shared" si="1"/>
        <v>1264.9178372161175</v>
      </c>
      <c r="AB15" s="28">
        <f t="shared" si="1"/>
        <v>903.31978676345443</v>
      </c>
      <c r="AC15" s="28">
        <f t="shared" si="1"/>
        <v>903.90115272056323</v>
      </c>
      <c r="AD15" s="28">
        <f t="shared" si="1"/>
        <v>903.7117784540709</v>
      </c>
      <c r="AE15" s="28">
        <f t="shared" si="1"/>
        <v>1144.8740187160151</v>
      </c>
      <c r="AF15" s="28">
        <f t="shared" si="1"/>
        <v>526.21199861125956</v>
      </c>
      <c r="AG15" s="28">
        <f t="shared" si="1"/>
        <v>902.53040094979053</v>
      </c>
      <c r="AH15" s="28">
        <f t="shared" si="1"/>
        <v>522.67383008699153</v>
      </c>
      <c r="AI15" s="28">
        <f t="shared" si="1"/>
        <v>1147.1628267369715</v>
      </c>
      <c r="AJ15" s="28">
        <f t="shared" si="1"/>
        <v>1125.5120004367823</v>
      </c>
      <c r="AK15" s="28">
        <f t="shared" si="1"/>
        <v>850.05866530161256</v>
      </c>
      <c r="AL15" s="28">
        <f t="shared" si="1"/>
        <v>2315.4765817914727</v>
      </c>
      <c r="AM15" s="28">
        <f t="shared" si="1"/>
        <v>2182.8770105629164</v>
      </c>
      <c r="AN15" s="28">
        <f t="shared" si="1"/>
        <v>2140.9610774499652</v>
      </c>
      <c r="AO15" s="28">
        <f t="shared" si="2"/>
        <v>1099.9020052481555</v>
      </c>
      <c r="AP15" s="28">
        <f t="shared" si="2"/>
        <v>1219.355732554179</v>
      </c>
      <c r="AQ15" s="28">
        <f t="shared" si="2"/>
        <v>1131.1246435545786</v>
      </c>
      <c r="AR15" s="28">
        <f t="shared" si="2"/>
        <v>569.9458570643875</v>
      </c>
      <c r="AS15" s="28">
        <f t="shared" si="2"/>
        <v>352.14693844964944</v>
      </c>
      <c r="AT15" s="28">
        <f t="shared" si="2"/>
        <v>1113.0848021470144</v>
      </c>
      <c r="AU15" s="28">
        <f t="shared" si="2"/>
        <v>503.95865886151364</v>
      </c>
      <c r="AV15" s="28">
        <f t="shared" si="2"/>
        <v>450.36414535802896</v>
      </c>
      <c r="AW15" s="28">
        <f t="shared" si="2"/>
        <v>461.83952580269278</v>
      </c>
    </row>
    <row r="16" spans="1:49">
      <c r="A16" t="s">
        <v>738</v>
      </c>
      <c r="B16" s="23" t="s">
        <v>925</v>
      </c>
      <c r="C16">
        <v>38.436805999999997</v>
      </c>
      <c r="D16">
        <v>22.419791333333333</v>
      </c>
      <c r="E16" s="28">
        <f t="shared" si="3"/>
        <v>1105.3174800192592</v>
      </c>
      <c r="F16" s="28">
        <f t="shared" si="0"/>
        <v>962.61901624423751</v>
      </c>
      <c r="G16" s="28">
        <f t="shared" si="0"/>
        <v>1090.6696152231534</v>
      </c>
      <c r="H16" s="28">
        <f t="shared" si="0"/>
        <v>1035.4272981843658</v>
      </c>
      <c r="I16" s="28">
        <f t="shared" si="0"/>
        <v>988.65272939310262</v>
      </c>
      <c r="J16" s="28">
        <f t="shared" si="0"/>
        <v>1104.5667149566809</v>
      </c>
      <c r="K16" s="28">
        <f t="shared" si="0"/>
        <v>1279.8945597702802</v>
      </c>
      <c r="L16" s="28">
        <f t="shared" si="0"/>
        <v>1255.8138999278954</v>
      </c>
      <c r="M16" s="28">
        <f t="shared" si="0"/>
        <v>561.55959588661608</v>
      </c>
      <c r="N16" s="28">
        <f t="shared" si="0"/>
        <v>124.15310573137853</v>
      </c>
      <c r="O16" s="28" t="str">
        <f t="shared" si="0"/>
        <v/>
      </c>
      <c r="P16" s="28">
        <f t="shared" si="0"/>
        <v>345.86884223067563</v>
      </c>
      <c r="Q16" s="28">
        <f t="shared" si="0"/>
        <v>286.36098747746433</v>
      </c>
      <c r="R16" s="28">
        <f t="shared" si="0"/>
        <v>562.98686064563935</v>
      </c>
      <c r="S16" s="28">
        <f t="shared" si="0"/>
        <v>63.570153251141825</v>
      </c>
      <c r="T16" s="28">
        <f t="shared" si="0"/>
        <v>151.77856097465877</v>
      </c>
      <c r="U16" s="28">
        <f t="shared" si="0"/>
        <v>1298.4519311708632</v>
      </c>
      <c r="V16" s="28">
        <f t="shared" si="0"/>
        <v>1306.4487539162797</v>
      </c>
      <c r="W16" s="28">
        <f t="shared" si="0"/>
        <v>941.12009036631446</v>
      </c>
      <c r="X16" s="28">
        <f t="shared" si="0"/>
        <v>645.68499421868739</v>
      </c>
      <c r="Y16" s="28">
        <f t="shared" si="1"/>
        <v>558.78606457637727</v>
      </c>
      <c r="Z16" s="28">
        <f t="shared" si="1"/>
        <v>1264.3386683155547</v>
      </c>
      <c r="AA16" s="28">
        <f t="shared" si="1"/>
        <v>1140.9244404038989</v>
      </c>
      <c r="AB16" s="28">
        <f t="shared" si="1"/>
        <v>789.96118896239182</v>
      </c>
      <c r="AC16" s="28">
        <f t="shared" si="1"/>
        <v>796.67619418413494</v>
      </c>
      <c r="AD16" s="28">
        <f t="shared" si="1"/>
        <v>790.14686883347758</v>
      </c>
      <c r="AE16" s="28">
        <f t="shared" si="1"/>
        <v>1024.2001837767098</v>
      </c>
      <c r="AF16" s="28">
        <f t="shared" si="1"/>
        <v>402.62290781997297</v>
      </c>
      <c r="AG16" s="28">
        <f t="shared" si="1"/>
        <v>789.16404967198298</v>
      </c>
      <c r="AH16" s="28">
        <f t="shared" si="1"/>
        <v>399.03668248645272</v>
      </c>
      <c r="AI16" s="28">
        <f t="shared" si="1"/>
        <v>1270.295204870321</v>
      </c>
      <c r="AJ16" s="28">
        <f t="shared" si="1"/>
        <v>1056.9809695749207</v>
      </c>
      <c r="AK16" s="28">
        <f t="shared" si="1"/>
        <v>758.04299226742148</v>
      </c>
      <c r="AL16" s="28">
        <f t="shared" si="1"/>
        <v>2200.6602608463945</v>
      </c>
      <c r="AM16" s="28">
        <f t="shared" si="1"/>
        <v>2066.7689129281835</v>
      </c>
      <c r="AN16" s="28">
        <f t="shared" si="1"/>
        <v>2024.6155074131227</v>
      </c>
      <c r="AO16" s="28">
        <f t="shared" si="2"/>
        <v>1219.2786498416176</v>
      </c>
      <c r="AP16" s="28">
        <f t="shared" si="2"/>
        <v>1109.2161563600062</v>
      </c>
      <c r="AQ16" s="28">
        <f t="shared" si="2"/>
        <v>1022.7315150378298</v>
      </c>
      <c r="AR16" s="28">
        <f t="shared" si="2"/>
        <v>690.8213547921099</v>
      </c>
      <c r="AS16" s="28">
        <f t="shared" si="2"/>
        <v>473.17382923423094</v>
      </c>
      <c r="AT16" s="28">
        <f t="shared" si="2"/>
        <v>1228.3090143147392</v>
      </c>
      <c r="AU16" s="28">
        <f t="shared" si="2"/>
        <v>626.39012345534422</v>
      </c>
      <c r="AV16" s="28">
        <f t="shared" si="2"/>
        <v>572.82591634080086</v>
      </c>
      <c r="AW16" s="28">
        <f t="shared" si="2"/>
        <v>584.38448162926841</v>
      </c>
    </row>
    <row r="17" spans="1:49">
      <c r="A17" t="s">
        <v>738</v>
      </c>
      <c r="B17" s="23" t="s">
        <v>826</v>
      </c>
      <c r="C17">
        <v>36.412737999999997</v>
      </c>
      <c r="D17">
        <v>25.394348999999998</v>
      </c>
      <c r="E17" s="28">
        <f t="shared" si="3"/>
        <v>798.47266592080268</v>
      </c>
      <c r="F17" s="28">
        <f t="shared" si="0"/>
        <v>648.62890110400429</v>
      </c>
      <c r="G17" s="28">
        <f t="shared" si="0"/>
        <v>789.95201356320615</v>
      </c>
      <c r="H17" s="28">
        <f t="shared" si="0"/>
        <v>716.83778549560009</v>
      </c>
      <c r="I17" s="28">
        <f t="shared" si="0"/>
        <v>678.67864926910011</v>
      </c>
      <c r="J17" s="28">
        <f t="shared" si="0"/>
        <v>797.93977833331496</v>
      </c>
      <c r="K17" s="28">
        <f t="shared" si="0"/>
        <v>934.30396246760768</v>
      </c>
      <c r="L17" s="28">
        <f t="shared" si="0"/>
        <v>910.09655226376253</v>
      </c>
      <c r="M17" s="28">
        <f t="shared" si="0"/>
        <v>243.85267696749631</v>
      </c>
      <c r="N17" s="28">
        <f t="shared" si="0"/>
        <v>227.11480474012254</v>
      </c>
      <c r="O17" s="28">
        <f t="shared" si="0"/>
        <v>345.86884223067563</v>
      </c>
      <c r="P17" s="28" t="str">
        <f t="shared" si="0"/>
        <v/>
      </c>
      <c r="Q17" s="28">
        <f t="shared" si="0"/>
        <v>76.649712658016611</v>
      </c>
      <c r="R17" s="28">
        <f t="shared" si="0"/>
        <v>244.23476955836381</v>
      </c>
      <c r="S17" s="28">
        <f t="shared" si="0"/>
        <v>327.65013957078361</v>
      </c>
      <c r="T17" s="28">
        <f t="shared" si="0"/>
        <v>426.78187300638564</v>
      </c>
      <c r="U17" s="28">
        <f t="shared" si="0"/>
        <v>966.3080845555412</v>
      </c>
      <c r="V17" s="28">
        <f t="shared" si="0"/>
        <v>972.70172039054023</v>
      </c>
      <c r="W17" s="28">
        <f t="shared" si="0"/>
        <v>1286.9587427933122</v>
      </c>
      <c r="X17" s="28">
        <f t="shared" si="0"/>
        <v>909.28991812984771</v>
      </c>
      <c r="Y17" s="28">
        <f t="shared" si="1"/>
        <v>903.62276750522938</v>
      </c>
      <c r="Z17" s="28">
        <f t="shared" si="1"/>
        <v>1609.3097173744679</v>
      </c>
      <c r="AA17" s="28">
        <f t="shared" si="1"/>
        <v>1482.2538372865074</v>
      </c>
      <c r="AB17" s="28">
        <f t="shared" si="1"/>
        <v>1079.4401503121492</v>
      </c>
      <c r="AC17" s="28">
        <f t="shared" si="1"/>
        <v>1065.9419448020897</v>
      </c>
      <c r="AD17" s="28">
        <f t="shared" si="1"/>
        <v>1080.326715099417</v>
      </c>
      <c r="AE17" s="28">
        <f t="shared" si="1"/>
        <v>1370.0475728801321</v>
      </c>
      <c r="AF17" s="28">
        <f t="shared" si="1"/>
        <v>746.93946171965911</v>
      </c>
      <c r="AG17" s="28">
        <f t="shared" si="1"/>
        <v>1078.6813745508884</v>
      </c>
      <c r="AH17" s="28">
        <f t="shared" si="1"/>
        <v>743.2466229906579</v>
      </c>
      <c r="AI17" s="28">
        <f t="shared" si="1"/>
        <v>954.32702059296128</v>
      </c>
      <c r="AJ17" s="28">
        <f t="shared" si="1"/>
        <v>1204.6085182242516</v>
      </c>
      <c r="AK17" s="28">
        <f t="shared" si="1"/>
        <v>982.34040426407728</v>
      </c>
      <c r="AL17" s="28">
        <f t="shared" si="1"/>
        <v>2486.5830102319701</v>
      </c>
      <c r="AM17" s="28">
        <f t="shared" si="1"/>
        <v>2358.2605081610714</v>
      </c>
      <c r="AN17" s="28">
        <f t="shared" si="1"/>
        <v>2317.1961483216396</v>
      </c>
      <c r="AO17" s="28">
        <f t="shared" si="2"/>
        <v>930.95221542003299</v>
      </c>
      <c r="AP17" s="28">
        <f t="shared" si="2"/>
        <v>1383.6857999818837</v>
      </c>
      <c r="AQ17" s="28">
        <f t="shared" si="2"/>
        <v>1292.2769302647041</v>
      </c>
      <c r="AR17" s="28">
        <f t="shared" si="2"/>
        <v>407.26047612317933</v>
      </c>
      <c r="AS17" s="28">
        <f t="shared" si="2"/>
        <v>214.92678258516833</v>
      </c>
      <c r="AT17" s="28">
        <f t="shared" si="2"/>
        <v>962.78447507410488</v>
      </c>
      <c r="AU17" s="28">
        <f t="shared" si="2"/>
        <v>332.83461648202717</v>
      </c>
      <c r="AV17" s="28">
        <f t="shared" si="2"/>
        <v>283.55562568401939</v>
      </c>
      <c r="AW17" s="28">
        <f t="shared" si="2"/>
        <v>293.04088449180819</v>
      </c>
    </row>
    <row r="18" spans="1:49">
      <c r="A18" t="s">
        <v>738</v>
      </c>
      <c r="B18" s="23" t="s">
        <v>855</v>
      </c>
      <c r="C18">
        <v>37.082474000000005</v>
      </c>
      <c r="D18">
        <v>25.190708000000001</v>
      </c>
      <c r="E18" s="28">
        <f t="shared" si="3"/>
        <v>830.70142111873633</v>
      </c>
      <c r="F18" s="28">
        <f t="shared" si="0"/>
        <v>684.04830446937399</v>
      </c>
      <c r="G18" s="28">
        <f t="shared" si="0"/>
        <v>819.13658401355474</v>
      </c>
      <c r="H18" s="28">
        <f t="shared" si="0"/>
        <v>755.11011600071834</v>
      </c>
      <c r="I18" s="28">
        <f t="shared" si="0"/>
        <v>712.04361859150504</v>
      </c>
      <c r="J18" s="28">
        <f t="shared" si="0"/>
        <v>830.05696217966147</v>
      </c>
      <c r="K18" s="28">
        <f t="shared" si="0"/>
        <v>999.99700015339124</v>
      </c>
      <c r="L18" s="28">
        <f t="shared" si="0"/>
        <v>975.34223995300636</v>
      </c>
      <c r="M18" s="28">
        <f t="shared" si="0"/>
        <v>278.41425437967825</v>
      </c>
      <c r="N18" s="28">
        <f t="shared" si="0"/>
        <v>162.9866374429665</v>
      </c>
      <c r="O18" s="28">
        <f t="shared" si="0"/>
        <v>286.36098747746433</v>
      </c>
      <c r="P18" s="28">
        <f t="shared" si="0"/>
        <v>76.649712658016611</v>
      </c>
      <c r="Q18" s="28" t="str">
        <f t="shared" si="0"/>
        <v/>
      </c>
      <c r="R18" s="28">
        <f t="shared" si="0"/>
        <v>279.55501335512849</v>
      </c>
      <c r="S18" s="28">
        <f t="shared" si="0"/>
        <v>259.84863604293156</v>
      </c>
      <c r="T18" s="28">
        <f t="shared" si="0"/>
        <v>386.88315422261047</v>
      </c>
      <c r="U18" s="28">
        <f t="shared" si="0"/>
        <v>1013.5552587467309</v>
      </c>
      <c r="V18" s="28">
        <f t="shared" si="0"/>
        <v>1021.1130905827722</v>
      </c>
      <c r="W18" s="28">
        <f t="shared" si="0"/>
        <v>1224.3365510278709</v>
      </c>
      <c r="X18" s="28">
        <f t="shared" si="0"/>
        <v>882.88868595129816</v>
      </c>
      <c r="Y18" s="28">
        <f t="shared" si="1"/>
        <v>844.8551860807205</v>
      </c>
      <c r="Z18" s="28">
        <f t="shared" si="1"/>
        <v>1550.0835690690537</v>
      </c>
      <c r="AA18" s="28">
        <f t="shared" si="1"/>
        <v>1427.1747782348741</v>
      </c>
      <c r="AB18" s="28">
        <f t="shared" si="1"/>
        <v>1046.4543959171547</v>
      </c>
      <c r="AC18" s="28">
        <f t="shared" si="1"/>
        <v>1039.0412287046909</v>
      </c>
      <c r="AD18" s="28">
        <f t="shared" si="1"/>
        <v>1047.1206711243726</v>
      </c>
      <c r="AE18" s="28">
        <f t="shared" si="1"/>
        <v>1307.4519963088642</v>
      </c>
      <c r="AF18" s="28">
        <f t="shared" si="1"/>
        <v>688.93322999175496</v>
      </c>
      <c r="AG18" s="28">
        <f t="shared" si="1"/>
        <v>1045.6798555993025</v>
      </c>
      <c r="AH18" s="28">
        <f t="shared" si="1"/>
        <v>685.36444153208424</v>
      </c>
      <c r="AI18" s="28">
        <f t="shared" si="1"/>
        <v>991.72863727613253</v>
      </c>
      <c r="AJ18" s="28">
        <f t="shared" si="1"/>
        <v>1209.6697764712424</v>
      </c>
      <c r="AK18" s="28">
        <f t="shared" si="1"/>
        <v>967.03410685236486</v>
      </c>
      <c r="AL18" s="28">
        <f t="shared" si="1"/>
        <v>2457.4930256016587</v>
      </c>
      <c r="AM18" s="28">
        <f t="shared" si="1"/>
        <v>2327.1100402036427</v>
      </c>
      <c r="AN18" s="28">
        <f t="shared" si="1"/>
        <v>2285.6220494247536</v>
      </c>
      <c r="AO18" s="28">
        <f t="shared" si="2"/>
        <v>955.09460635113624</v>
      </c>
      <c r="AP18" s="28">
        <f t="shared" si="2"/>
        <v>1356.5762953527005</v>
      </c>
      <c r="AQ18" s="28">
        <f t="shared" si="2"/>
        <v>1266.3545118634895</v>
      </c>
      <c r="AR18" s="28">
        <f t="shared" si="2"/>
        <v>424.80297978356549</v>
      </c>
      <c r="AS18" s="28">
        <f t="shared" si="2"/>
        <v>212.81119315412403</v>
      </c>
      <c r="AT18" s="28">
        <f t="shared" si="2"/>
        <v>977.84321872591943</v>
      </c>
      <c r="AU18" s="28">
        <f t="shared" si="2"/>
        <v>354.07908960070318</v>
      </c>
      <c r="AV18" s="28">
        <f t="shared" si="2"/>
        <v>301.25101006993998</v>
      </c>
      <c r="AW18" s="28">
        <f t="shared" si="2"/>
        <v>312.14549742066413</v>
      </c>
    </row>
    <row r="19" spans="1:49">
      <c r="A19" t="s">
        <v>738</v>
      </c>
      <c r="B19" s="23" t="s">
        <v>986</v>
      </c>
      <c r="C19">
        <v>36.149593000000003</v>
      </c>
      <c r="D19">
        <v>28.099530999999999</v>
      </c>
      <c r="E19" s="28">
        <f t="shared" si="3"/>
        <v>554.62647089772304</v>
      </c>
      <c r="F19" s="28">
        <f t="shared" si="0"/>
        <v>405.79753731250207</v>
      </c>
      <c r="G19" s="28">
        <f t="shared" si="0"/>
        <v>545.71822663011392</v>
      </c>
      <c r="H19" s="28">
        <f t="shared" si="0"/>
        <v>475.87128734772114</v>
      </c>
      <c r="I19" s="28">
        <f t="shared" si="0"/>
        <v>435.0470098930611</v>
      </c>
      <c r="J19" s="28">
        <f t="shared" si="0"/>
        <v>554.06667453669718</v>
      </c>
      <c r="K19" s="28">
        <f t="shared" si="0"/>
        <v>757.131875625622</v>
      </c>
      <c r="L19" s="28">
        <f t="shared" si="0"/>
        <v>731.16912018244625</v>
      </c>
      <c r="M19" s="28">
        <f t="shared" si="0"/>
        <v>3.0008217383632942</v>
      </c>
      <c r="N19" s="28">
        <f t="shared" si="0"/>
        <v>438.85463514670687</v>
      </c>
      <c r="O19" s="28">
        <f t="shared" si="0"/>
        <v>562.98686064563935</v>
      </c>
      <c r="P19" s="28">
        <f t="shared" si="0"/>
        <v>244.23476955836381</v>
      </c>
      <c r="Q19" s="28">
        <f t="shared" si="0"/>
        <v>279.55501335512849</v>
      </c>
      <c r="R19" s="28" t="str">
        <f t="shared" si="0"/>
        <v/>
      </c>
      <c r="S19" s="28">
        <f t="shared" si="0"/>
        <v>527.79766982594356</v>
      </c>
      <c r="T19" s="28">
        <f t="shared" si="0"/>
        <v>664.84778964797738</v>
      </c>
      <c r="U19" s="28">
        <f t="shared" si="0"/>
        <v>735.52649392728881</v>
      </c>
      <c r="V19" s="28">
        <f t="shared" si="0"/>
        <v>743.78670542804048</v>
      </c>
      <c r="W19" s="28">
        <f t="shared" si="0"/>
        <v>1491.2551918803165</v>
      </c>
      <c r="X19" s="28">
        <f t="shared" si="0"/>
        <v>1153.309562193496</v>
      </c>
      <c r="Y19" s="28">
        <f t="shared" si="1"/>
        <v>1118.347999071291</v>
      </c>
      <c r="Z19" s="28">
        <f t="shared" si="1"/>
        <v>1821.4553023103501</v>
      </c>
      <c r="AA19" s="28">
        <f t="shared" si="1"/>
        <v>1702.9940075172799</v>
      </c>
      <c r="AB19" s="28">
        <f t="shared" si="1"/>
        <v>1321.9147150916317</v>
      </c>
      <c r="AC19" s="28">
        <f t="shared" si="1"/>
        <v>1309.9458571861928</v>
      </c>
      <c r="AD19" s="28">
        <f t="shared" si="1"/>
        <v>1322.7176358158008</v>
      </c>
      <c r="AE19" s="28">
        <f t="shared" si="1"/>
        <v>1574.1797077736651</v>
      </c>
      <c r="AF19" s="28">
        <f t="shared" si="1"/>
        <v>963.76631676902321</v>
      </c>
      <c r="AG19" s="28">
        <f t="shared" si="1"/>
        <v>1321.1496085516521</v>
      </c>
      <c r="AH19" s="28">
        <f t="shared" si="1"/>
        <v>960.323063112559</v>
      </c>
      <c r="AI19" s="28">
        <f t="shared" si="1"/>
        <v>712.90546510698459</v>
      </c>
      <c r="AJ19" s="28">
        <f t="shared" si="1"/>
        <v>1434.3449299285858</v>
      </c>
      <c r="AK19" s="28">
        <f t="shared" si="1"/>
        <v>1225.4976471485934</v>
      </c>
      <c r="AL19" s="28">
        <f t="shared" si="1"/>
        <v>2730.4310102943818</v>
      </c>
      <c r="AM19" s="28">
        <f t="shared" si="1"/>
        <v>2601.6206497111821</v>
      </c>
      <c r="AN19" s="28">
        <f t="shared" si="1"/>
        <v>2560.4295697182238</v>
      </c>
      <c r="AO19" s="28">
        <f t="shared" si="2"/>
        <v>687.35500184284024</v>
      </c>
      <c r="AP19" s="28">
        <f t="shared" si="2"/>
        <v>1627.7270466586958</v>
      </c>
      <c r="AQ19" s="28">
        <f t="shared" si="2"/>
        <v>1536.4271491706086</v>
      </c>
      <c r="AR19" s="28">
        <f t="shared" si="2"/>
        <v>175.18177997423618</v>
      </c>
      <c r="AS19" s="28">
        <f t="shared" si="2"/>
        <v>128.07036328944702</v>
      </c>
      <c r="AT19" s="28">
        <f t="shared" si="2"/>
        <v>724.09314575080305</v>
      </c>
      <c r="AU19" s="28">
        <f t="shared" si="2"/>
        <v>101.25756723058043</v>
      </c>
      <c r="AV19" s="28">
        <f t="shared" si="2"/>
        <v>74.441134350183219</v>
      </c>
      <c r="AW19" s="28">
        <f t="shared" si="2"/>
        <v>75.742832174323212</v>
      </c>
    </row>
    <row r="20" spans="1:49">
      <c r="A20" t="s">
        <v>738</v>
      </c>
      <c r="B20" s="23" t="s">
        <v>859</v>
      </c>
      <c r="C20">
        <v>38.708294000000002</v>
      </c>
      <c r="D20">
        <v>23.063324999999999</v>
      </c>
      <c r="E20" s="28">
        <f t="shared" si="3"/>
        <v>1061.4671570559317</v>
      </c>
      <c r="F20" s="28">
        <f t="shared" si="0"/>
        <v>921.42180811471883</v>
      </c>
      <c r="G20" s="28">
        <f t="shared" si="0"/>
        <v>1045.4207902985031</v>
      </c>
      <c r="H20" s="28">
        <f t="shared" si="0"/>
        <v>995.18825434866233</v>
      </c>
      <c r="I20" s="28">
        <f t="shared" si="0"/>
        <v>946.20863054467418</v>
      </c>
      <c r="J20" s="28">
        <f t="shared" ref="J20:AB35" si="4">IFERROR(IF(AND($C20&lt;&gt;"",$D20&lt;&gt;"",(ACOS((SIN(RADIANS($C20)) * SIN(RADIANS(J$3))) + (COS(RADIANS($C20)) * COS(RADIANS(J$3))) * (COS(RADIANS(J$4) - RADIANS($D20)))) *$C$3)&gt;1),ACOS((SIN(RADIANS($C20)) * SIN(RADIANS(J$3))) + (COS(RADIANS($C20)) * COS(RADIANS(J$3))) * (COS(RADIANS(J$4) - RADIANS($D20)))) *$C$3,""),"")</f>
        <v>1060.6651726220398</v>
      </c>
      <c r="K20" s="28">
        <f t="shared" si="4"/>
        <v>1259.7604875591057</v>
      </c>
      <c r="L20" s="28">
        <f t="shared" si="4"/>
        <v>1235.1561469186065</v>
      </c>
      <c r="M20" s="28">
        <f t="shared" si="4"/>
        <v>526.12080867678526</v>
      </c>
      <c r="N20" s="28">
        <f t="shared" si="4"/>
        <v>101.52673639771422</v>
      </c>
      <c r="O20" s="28">
        <f t="shared" si="4"/>
        <v>63.570153251141825</v>
      </c>
      <c r="P20" s="28">
        <f t="shared" si="4"/>
        <v>327.65013957078361</v>
      </c>
      <c r="Q20" s="28">
        <f t="shared" si="4"/>
        <v>259.84863604293156</v>
      </c>
      <c r="R20" s="28">
        <f t="shared" si="4"/>
        <v>527.79766982594356</v>
      </c>
      <c r="S20" s="28" t="str">
        <f t="shared" si="4"/>
        <v/>
      </c>
      <c r="T20" s="28">
        <f t="shared" si="4"/>
        <v>215.34796628192424</v>
      </c>
      <c r="U20" s="28">
        <f t="shared" si="4"/>
        <v>1262.3940702971502</v>
      </c>
      <c r="V20" s="28">
        <f t="shared" si="4"/>
        <v>1271.1603206755785</v>
      </c>
      <c r="W20" s="28">
        <f t="shared" si="4"/>
        <v>965.59736125882591</v>
      </c>
      <c r="X20" s="28">
        <f t="shared" si="4"/>
        <v>706.15822692871302</v>
      </c>
      <c r="Y20" s="28">
        <f t="shared" si="1"/>
        <v>590.73378203327172</v>
      </c>
      <c r="Z20" s="28">
        <f t="shared" si="1"/>
        <v>1293.8607587374113</v>
      </c>
      <c r="AA20" s="28">
        <f t="shared" si="1"/>
        <v>1176.1590422718559</v>
      </c>
      <c r="AB20" s="28">
        <f t="shared" si="1"/>
        <v>846.24382068206125</v>
      </c>
      <c r="AC20" s="28">
        <f t="shared" si="1"/>
        <v>855.88994069062585</v>
      </c>
      <c r="AD20" s="28">
        <f t="shared" si="1"/>
        <v>846.30366096449143</v>
      </c>
      <c r="AE20" s="28">
        <f t="shared" si="1"/>
        <v>1048.6802596403968</v>
      </c>
      <c r="AF20" s="28">
        <f t="shared" si="1"/>
        <v>437.13867322849865</v>
      </c>
      <c r="AG20" s="28">
        <f t="shared" si="1"/>
        <v>845.44339762727532</v>
      </c>
      <c r="AH20" s="28">
        <f t="shared" si="1"/>
        <v>433.81845574506843</v>
      </c>
      <c r="AI20" s="28">
        <f t="shared" si="1"/>
        <v>1228.3119797199686</v>
      </c>
      <c r="AJ20" s="28">
        <f t="shared" si="1"/>
        <v>1120.353853140499</v>
      </c>
      <c r="AK20" s="28">
        <f t="shared" si="1"/>
        <v>820.83003236030868</v>
      </c>
      <c r="AL20" s="28">
        <f t="shared" si="1"/>
        <v>2255.0173661437448</v>
      </c>
      <c r="AM20" s="28">
        <f t="shared" si="1"/>
        <v>2120.1979753941905</v>
      </c>
      <c r="AN20" s="28">
        <f t="shared" si="1"/>
        <v>2077.8673740433401</v>
      </c>
      <c r="AO20" s="28">
        <f t="shared" si="2"/>
        <v>1170.8820895777362</v>
      </c>
      <c r="AP20" s="28">
        <f t="shared" si="2"/>
        <v>1166.833633793882</v>
      </c>
      <c r="AQ20" s="28">
        <f t="shared" si="2"/>
        <v>1081.2127569289046</v>
      </c>
      <c r="AR20" s="28">
        <f t="shared" si="2"/>
        <v>645.4725615996731</v>
      </c>
      <c r="AS20" s="28">
        <f t="shared" si="2"/>
        <v>429.29182396106324</v>
      </c>
      <c r="AT20" s="28">
        <f t="shared" si="2"/>
        <v>1176.0183006716652</v>
      </c>
      <c r="AU20" s="28">
        <f t="shared" si="2"/>
        <v>584.03788233627438</v>
      </c>
      <c r="AV20" s="28">
        <f t="shared" si="2"/>
        <v>530.80557342958832</v>
      </c>
      <c r="AW20" s="28">
        <f t="shared" si="2"/>
        <v>542.48356172556419</v>
      </c>
    </row>
    <row r="21" spans="1:49">
      <c r="A21" t="s">
        <v>738</v>
      </c>
      <c r="B21" s="23" t="s">
        <v>990</v>
      </c>
      <c r="C21">
        <v>37.781469999999999</v>
      </c>
      <c r="D21">
        <v>20.898</v>
      </c>
      <c r="E21" s="28">
        <f t="shared" si="3"/>
        <v>1217.5684828940011</v>
      </c>
      <c r="F21" s="28">
        <f t="shared" si="3"/>
        <v>1070.3994340565048</v>
      </c>
      <c r="G21" s="28">
        <f t="shared" si="3"/>
        <v>1205.8936256065792</v>
      </c>
      <c r="H21" s="28">
        <f t="shared" si="3"/>
        <v>1140.6549523458468</v>
      </c>
      <c r="I21" s="28">
        <f t="shared" si="3"/>
        <v>1098.7795261290532</v>
      </c>
      <c r="J21" s="28">
        <f t="shared" si="3"/>
        <v>1216.9282090780619</v>
      </c>
      <c r="K21" s="28">
        <f t="shared" si="3"/>
        <v>1339.6347969155008</v>
      </c>
      <c r="L21" s="28">
        <f t="shared" si="3"/>
        <v>1316.9299355776332</v>
      </c>
      <c r="M21" s="28">
        <f t="shared" si="3"/>
        <v>663.92832829712199</v>
      </c>
      <c r="N21" s="28">
        <f t="shared" si="3"/>
        <v>245.89712459985867</v>
      </c>
      <c r="O21" s="28">
        <f t="shared" si="3"/>
        <v>151.77856097465877</v>
      </c>
      <c r="P21" s="28">
        <f t="shared" si="3"/>
        <v>426.78187300638564</v>
      </c>
      <c r="Q21" s="28">
        <f t="shared" si="3"/>
        <v>386.88315422261047</v>
      </c>
      <c r="R21" s="28">
        <f t="shared" si="3"/>
        <v>664.84778964797738</v>
      </c>
      <c r="S21" s="28">
        <f t="shared" si="3"/>
        <v>215.34796628192424</v>
      </c>
      <c r="T21" s="28" t="str">
        <f t="shared" si="3"/>
        <v/>
      </c>
      <c r="U21" s="28">
        <f t="shared" si="4"/>
        <v>1393.0815041502447</v>
      </c>
      <c r="V21" s="28">
        <f t="shared" si="4"/>
        <v>1399.3697194189951</v>
      </c>
      <c r="W21" s="28">
        <f t="shared" si="4"/>
        <v>897.33693475798123</v>
      </c>
      <c r="X21" s="28">
        <f t="shared" si="4"/>
        <v>504.01984877044663</v>
      </c>
      <c r="Y21" s="28">
        <f t="shared" si="1"/>
        <v>506.27060354898884</v>
      </c>
      <c r="Z21" s="28">
        <f t="shared" si="1"/>
        <v>1203.5751458592815</v>
      </c>
      <c r="AA21" s="28">
        <f t="shared" si="1"/>
        <v>1066.5518233792964</v>
      </c>
      <c r="AB21" s="28">
        <f t="shared" si="1"/>
        <v>660.41741883488271</v>
      </c>
      <c r="AC21" s="28">
        <f t="shared" si="1"/>
        <v>658.17638440203427</v>
      </c>
      <c r="AD21" s="28">
        <f t="shared" si="1"/>
        <v>660.98193668551892</v>
      </c>
      <c r="AE21" s="28">
        <f t="shared" si="1"/>
        <v>979.07906000701405</v>
      </c>
      <c r="AF21" s="28">
        <f t="shared" si="1"/>
        <v>353.46561743947922</v>
      </c>
      <c r="AG21" s="28">
        <f t="shared" si="1"/>
        <v>659.63660016127687</v>
      </c>
      <c r="AH21" s="28">
        <f t="shared" si="1"/>
        <v>349.4439054345529</v>
      </c>
      <c r="AI21" s="28">
        <f t="shared" si="1"/>
        <v>1377.7505669410812</v>
      </c>
      <c r="AJ21" s="28">
        <f t="shared" si="1"/>
        <v>905.86987216120565</v>
      </c>
      <c r="AK21" s="28">
        <f t="shared" si="1"/>
        <v>608.61396483218539</v>
      </c>
      <c r="AL21" s="28">
        <f t="shared" si="1"/>
        <v>2072.4272229389408</v>
      </c>
      <c r="AM21" s="28">
        <f t="shared" si="1"/>
        <v>1941.0775889867321</v>
      </c>
      <c r="AN21" s="28">
        <f t="shared" ref="AN21:AW36" si="5">IFERROR(IF(AND($C21&lt;&gt;"",$D21&lt;&gt;"",(ACOS((SIN(RADIANS($C21)) * SIN(RADIANS(AN$3))) + (COS(RADIANS($C21)) * COS(RADIANS(AN$3))) * (COS(RADIANS(AN$4) - RADIANS($D21)))) *$C$3)&gt;1),ACOS((SIN(RADIANS($C21)) * SIN(RADIANS(AN$3))) + (COS(RADIANS($C21)) * COS(RADIANS(AN$3))) * (COS(RADIANS(AN$4) - RADIANS($D21)))) *$C$3,""),"")</f>
        <v>1899.4373539899236</v>
      </c>
      <c r="AO21" s="28">
        <f t="shared" si="5"/>
        <v>1340.4118924971738</v>
      </c>
      <c r="AP21" s="28">
        <f t="shared" si="5"/>
        <v>974.18673169809199</v>
      </c>
      <c r="AQ21" s="28">
        <f t="shared" si="5"/>
        <v>885.51216784960138</v>
      </c>
      <c r="AR21" s="28">
        <f t="shared" si="5"/>
        <v>809.54585630918587</v>
      </c>
      <c r="AS21" s="28">
        <f t="shared" si="5"/>
        <v>593.02009971065695</v>
      </c>
      <c r="AT21" s="28">
        <f t="shared" si="5"/>
        <v>1357.451063789455</v>
      </c>
      <c r="AU21" s="28">
        <f t="shared" si="5"/>
        <v>740.39289676070985</v>
      </c>
      <c r="AV21" s="28">
        <f t="shared" si="5"/>
        <v>687.17986412317475</v>
      </c>
      <c r="AW21" s="28">
        <f t="shared" si="5"/>
        <v>698.29546462410792</v>
      </c>
    </row>
    <row r="22" spans="1:49">
      <c r="A22" t="s">
        <v>742</v>
      </c>
      <c r="B22" s="23" t="s">
        <v>835</v>
      </c>
      <c r="C22">
        <v>32.678362</v>
      </c>
      <c r="D22">
        <v>34.928691999999998</v>
      </c>
      <c r="E22" s="28">
        <f t="shared" si="3"/>
        <v>270.24852968658536</v>
      </c>
      <c r="F22" s="28">
        <f t="shared" si="3"/>
        <v>356.32487654695007</v>
      </c>
      <c r="G22" s="28">
        <f t="shared" si="3"/>
        <v>305.35069653950325</v>
      </c>
      <c r="H22" s="28">
        <f t="shared" si="3"/>
        <v>281.11040351388056</v>
      </c>
      <c r="I22" s="28">
        <f t="shared" si="3"/>
        <v>343.59599645880803</v>
      </c>
      <c r="J22" s="28">
        <f t="shared" si="3"/>
        <v>271.65927967915735</v>
      </c>
      <c r="K22" s="28">
        <f t="shared" si="3"/>
        <v>354.74166763677272</v>
      </c>
      <c r="L22" s="28">
        <f t="shared" si="3"/>
        <v>342.18960756004583</v>
      </c>
      <c r="M22" s="28">
        <f t="shared" si="3"/>
        <v>737.01590084248585</v>
      </c>
      <c r="N22" s="28">
        <f t="shared" si="3"/>
        <v>1174.3005708805174</v>
      </c>
      <c r="O22" s="28">
        <f t="shared" si="3"/>
        <v>1298.4519311708632</v>
      </c>
      <c r="P22" s="28">
        <f t="shared" si="3"/>
        <v>966.3080845555412</v>
      </c>
      <c r="Q22" s="28">
        <f t="shared" si="3"/>
        <v>1013.5552587467309</v>
      </c>
      <c r="R22" s="28">
        <f t="shared" si="3"/>
        <v>735.52649392728881</v>
      </c>
      <c r="S22" s="28">
        <f t="shared" si="3"/>
        <v>1262.3940702971502</v>
      </c>
      <c r="T22" s="28">
        <f t="shared" si="3"/>
        <v>1393.0815041502447</v>
      </c>
      <c r="U22" s="28" t="str">
        <f t="shared" si="4"/>
        <v/>
      </c>
      <c r="V22" s="28">
        <f t="shared" si="4"/>
        <v>20.453371463704975</v>
      </c>
      <c r="W22" s="28">
        <f t="shared" si="4"/>
        <v>2221.1669851405381</v>
      </c>
      <c r="X22" s="28">
        <f t="shared" si="4"/>
        <v>1861.7641145977736</v>
      </c>
      <c r="Y22" s="28">
        <f t="shared" si="4"/>
        <v>1853.1107358345464</v>
      </c>
      <c r="Z22" s="28">
        <f t="shared" si="4"/>
        <v>2554.2718848283184</v>
      </c>
      <c r="AA22" s="28">
        <f t="shared" si="4"/>
        <v>2438.3269503281836</v>
      </c>
      <c r="AB22" s="28">
        <f t="shared" si="4"/>
        <v>2039.4395590716097</v>
      </c>
      <c r="AC22" s="28">
        <f t="shared" ref="AC22:AR37" si="6">IFERROR(IF(AND($C22&lt;&gt;"",$D22&lt;&gt;"",(ACOS((SIN(RADIANS($C22)) * SIN(RADIANS(AC$3))) + (COS(RADIANS($C22)) * COS(RADIANS(AC$3))) * (COS(RADIANS(AC$4) - RADIANS($D22)))) *$C$3)&gt;1),ACOS((SIN(RADIANS($C22)) * SIN(RADIANS(AC$3))) + (COS(RADIANS($C22)) * COS(RADIANS(AC$3))) * (COS(RADIANS(AC$4) - RADIANS($D22)))) *$C$3,""),"")</f>
        <v>2017.3780606519808</v>
      </c>
      <c r="AD22" s="28">
        <f t="shared" si="6"/>
        <v>2040.571746558611</v>
      </c>
      <c r="AE22" s="28">
        <f t="shared" si="6"/>
        <v>2303.7019347650835</v>
      </c>
      <c r="AF22" s="28">
        <f t="shared" si="6"/>
        <v>1699.067459396857</v>
      </c>
      <c r="AG22" s="28">
        <f t="shared" si="6"/>
        <v>2038.7028249680343</v>
      </c>
      <c r="AH22" s="28">
        <f t="shared" si="6"/>
        <v>1695.653795288302</v>
      </c>
      <c r="AI22" s="28">
        <f t="shared" si="6"/>
        <v>151.72256085738252</v>
      </c>
      <c r="AJ22" s="28">
        <f t="shared" si="6"/>
        <v>2051.2819601171022</v>
      </c>
      <c r="AK22" s="28">
        <f t="shared" si="6"/>
        <v>1910.5918891949427</v>
      </c>
      <c r="AL22" s="28">
        <f t="shared" si="6"/>
        <v>3434.0343478108312</v>
      </c>
      <c r="AM22" s="28">
        <f t="shared" si="6"/>
        <v>3310.5017415301008</v>
      </c>
      <c r="AN22" s="28">
        <f t="shared" si="6"/>
        <v>3270.37622741922</v>
      </c>
      <c r="AO22" s="28">
        <f t="shared" si="6"/>
        <v>332.53284356880647</v>
      </c>
      <c r="AP22" s="28">
        <f t="shared" si="6"/>
        <v>2332.5543566344063</v>
      </c>
      <c r="AQ22" s="28">
        <f t="shared" si="6"/>
        <v>2239.6066621666241</v>
      </c>
      <c r="AR22" s="28">
        <f t="shared" si="6"/>
        <v>637.24328736273674</v>
      </c>
      <c r="AS22" s="28">
        <f t="shared" si="5"/>
        <v>838.29237300420812</v>
      </c>
      <c r="AT22" s="28">
        <f t="shared" si="5"/>
        <v>451.67193494329626</v>
      </c>
      <c r="AU22" s="28">
        <f t="shared" si="5"/>
        <v>684.45748603243828</v>
      </c>
      <c r="AV22" s="28">
        <f t="shared" si="5"/>
        <v>735.71662430887579</v>
      </c>
      <c r="AW22" s="28">
        <f t="shared" si="5"/>
        <v>724.04905571398638</v>
      </c>
    </row>
    <row r="23" spans="1:49">
      <c r="A23" t="s">
        <v>742</v>
      </c>
      <c r="B23" s="23" t="s">
        <v>959</v>
      </c>
      <c r="C23">
        <v>32.497459999999997</v>
      </c>
      <c r="D23">
        <v>34.88917</v>
      </c>
      <c r="E23" s="28">
        <f t="shared" si="3"/>
        <v>288.57646385288041</v>
      </c>
      <c r="F23" s="28">
        <f t="shared" si="3"/>
        <v>369.62859935784502</v>
      </c>
      <c r="G23" s="28">
        <f t="shared" si="3"/>
        <v>323.9499065378111</v>
      </c>
      <c r="H23" s="28">
        <f t="shared" si="3"/>
        <v>294.92911775832954</v>
      </c>
      <c r="I23" s="28">
        <f t="shared" si="3"/>
        <v>358.29406736207926</v>
      </c>
      <c r="J23" s="28">
        <f t="shared" si="3"/>
        <v>289.99389198550034</v>
      </c>
      <c r="K23" s="28">
        <f t="shared" si="3"/>
        <v>337.84694394951032</v>
      </c>
      <c r="L23" s="28">
        <f t="shared" si="3"/>
        <v>326.14095958483142</v>
      </c>
      <c r="M23" s="28">
        <f t="shared" si="3"/>
        <v>745.34156256899644</v>
      </c>
      <c r="N23" s="28">
        <f t="shared" si="3"/>
        <v>1182.3018423344704</v>
      </c>
      <c r="O23" s="28">
        <f t="shared" si="3"/>
        <v>1306.4487539162797</v>
      </c>
      <c r="P23" s="28">
        <f t="shared" si="3"/>
        <v>972.70172039054023</v>
      </c>
      <c r="Q23" s="28">
        <f t="shared" si="3"/>
        <v>1021.1130905827722</v>
      </c>
      <c r="R23" s="28">
        <f t="shared" si="3"/>
        <v>743.78670542804048</v>
      </c>
      <c r="S23" s="28">
        <f t="shared" si="3"/>
        <v>1271.1603206755785</v>
      </c>
      <c r="T23" s="28">
        <f t="shared" si="3"/>
        <v>1399.3697194189951</v>
      </c>
      <c r="U23" s="28">
        <f t="shared" si="4"/>
        <v>20.453371463704975</v>
      </c>
      <c r="V23" s="28" t="str">
        <f t="shared" si="4"/>
        <v/>
      </c>
      <c r="W23" s="28">
        <f t="shared" si="4"/>
        <v>2231.1308926333759</v>
      </c>
      <c r="X23" s="28">
        <f t="shared" si="4"/>
        <v>1865.716276799687</v>
      </c>
      <c r="Y23" s="28">
        <f t="shared" si="4"/>
        <v>1861.8879876218984</v>
      </c>
      <c r="Z23" s="28">
        <f t="shared" si="4"/>
        <v>2563.707726453893</v>
      </c>
      <c r="AA23" s="28">
        <f t="shared" si="4"/>
        <v>2446.779713313234</v>
      </c>
      <c r="AB23" s="28">
        <f t="shared" si="4"/>
        <v>2044.0818969136164</v>
      </c>
      <c r="AC23" s="28">
        <f t="shared" si="6"/>
        <v>2021.1320430220312</v>
      </c>
      <c r="AD23" s="28">
        <f t="shared" si="6"/>
        <v>2045.2464671927578</v>
      </c>
      <c r="AE23" s="28">
        <f t="shared" si="6"/>
        <v>2313.7421731398722</v>
      </c>
      <c r="AF23" s="28">
        <f t="shared" si="6"/>
        <v>1707.5414006703409</v>
      </c>
      <c r="AG23" s="28">
        <f t="shared" si="6"/>
        <v>2043.348395419272</v>
      </c>
      <c r="AH23" s="28">
        <f t="shared" si="6"/>
        <v>1704.1040341270002</v>
      </c>
      <c r="AI23" s="28">
        <f t="shared" si="6"/>
        <v>171.97091948556763</v>
      </c>
      <c r="AJ23" s="28">
        <f t="shared" si="6"/>
        <v>2049.9709972767214</v>
      </c>
      <c r="AK23" s="28">
        <f t="shared" si="6"/>
        <v>1912.8777590364402</v>
      </c>
      <c r="AL23" s="28">
        <f t="shared" si="6"/>
        <v>3436.8947815705128</v>
      </c>
      <c r="AM23" s="28">
        <f t="shared" si="6"/>
        <v>3313.8590381305371</v>
      </c>
      <c r="AN23" s="28">
        <f t="shared" si="6"/>
        <v>3273.8421829304871</v>
      </c>
      <c r="AO23" s="28">
        <f t="shared" si="6"/>
        <v>352.97803080584765</v>
      </c>
      <c r="AP23" s="28">
        <f t="shared" si="6"/>
        <v>2335.9085941664098</v>
      </c>
      <c r="AQ23" s="28">
        <f t="shared" si="6"/>
        <v>2242.8815373883394</v>
      </c>
      <c r="AR23" s="28">
        <f t="shared" si="6"/>
        <v>649.27007607608334</v>
      </c>
      <c r="AS23" s="28">
        <f t="shared" si="5"/>
        <v>848.29978098697029</v>
      </c>
      <c r="AT23" s="28">
        <f t="shared" si="5"/>
        <v>472.08295777768325</v>
      </c>
      <c r="AU23" s="28">
        <f t="shared" si="5"/>
        <v>694.96251034475586</v>
      </c>
      <c r="AV23" s="28">
        <f t="shared" si="5"/>
        <v>745.81828015125188</v>
      </c>
      <c r="AW23" s="28">
        <f t="shared" si="5"/>
        <v>734.17883642579716</v>
      </c>
    </row>
    <row r="24" spans="1:49">
      <c r="A24" t="s">
        <v>759</v>
      </c>
      <c r="B24" s="23" t="s">
        <v>876</v>
      </c>
      <c r="C24">
        <v>43.618308329999998</v>
      </c>
      <c r="D24">
        <v>13.535024999999999</v>
      </c>
      <c r="E24" s="28">
        <f t="shared" si="3"/>
        <v>2001.9270318170018</v>
      </c>
      <c r="F24" s="28">
        <f t="shared" si="3"/>
        <v>1871.764123097631</v>
      </c>
      <c r="G24" s="28">
        <f t="shared" si="3"/>
        <v>1980.8870381865668</v>
      </c>
      <c r="H24" s="28">
        <f t="shared" si="3"/>
        <v>1947.1015736627485</v>
      </c>
      <c r="I24" s="28">
        <f t="shared" si="3"/>
        <v>1892.8385417886102</v>
      </c>
      <c r="J24" s="28">
        <f t="shared" si="3"/>
        <v>2000.9552608910144</v>
      </c>
      <c r="K24" s="28">
        <f t="shared" si="3"/>
        <v>2220.9167911644536</v>
      </c>
      <c r="L24" s="28">
        <f t="shared" si="3"/>
        <v>2196.9078460786523</v>
      </c>
      <c r="M24" s="28">
        <f t="shared" si="3"/>
        <v>1489.3983487527394</v>
      </c>
      <c r="N24" s="28">
        <f t="shared" si="3"/>
        <v>1061.756167585706</v>
      </c>
      <c r="O24" s="28">
        <f t="shared" si="3"/>
        <v>941.12009036631446</v>
      </c>
      <c r="P24" s="28">
        <f t="shared" si="3"/>
        <v>1286.9587427933122</v>
      </c>
      <c r="Q24" s="28">
        <f t="shared" si="3"/>
        <v>1224.3365510278709</v>
      </c>
      <c r="R24" s="28">
        <f t="shared" si="3"/>
        <v>1491.2551918803165</v>
      </c>
      <c r="S24" s="28">
        <f t="shared" si="3"/>
        <v>965.59736125882591</v>
      </c>
      <c r="T24" s="28">
        <f t="shared" si="3"/>
        <v>897.33693475798123</v>
      </c>
      <c r="U24" s="28">
        <f t="shared" si="4"/>
        <v>2221.1669851405381</v>
      </c>
      <c r="V24" s="28">
        <f t="shared" si="4"/>
        <v>2231.1308926333759</v>
      </c>
      <c r="W24" s="28" t="str">
        <f t="shared" si="4"/>
        <v/>
      </c>
      <c r="X24" s="28">
        <f t="shared" si="4"/>
        <v>724.34146028631721</v>
      </c>
      <c r="Y24" s="28">
        <f t="shared" si="4"/>
        <v>391.07135944910851</v>
      </c>
      <c r="Z24" s="28">
        <f t="shared" si="4"/>
        <v>339.79275462502665</v>
      </c>
      <c r="AA24" s="28">
        <f t="shared" si="4"/>
        <v>287.12922485890687</v>
      </c>
      <c r="AB24" s="28">
        <f t="shared" si="4"/>
        <v>612.29319268352094</v>
      </c>
      <c r="AC24" s="28">
        <f t="shared" si="6"/>
        <v>703.30906761638175</v>
      </c>
      <c r="AD24" s="28">
        <f t="shared" si="6"/>
        <v>608.88118030592921</v>
      </c>
      <c r="AE24" s="28">
        <f t="shared" si="6"/>
        <v>83.118009595843077</v>
      </c>
      <c r="AF24" s="28">
        <f t="shared" si="6"/>
        <v>545.76477283100712</v>
      </c>
      <c r="AG24" s="28">
        <f t="shared" si="6"/>
        <v>612.09767748534512</v>
      </c>
      <c r="AH24" s="28">
        <f t="shared" si="6"/>
        <v>549.70255191059539</v>
      </c>
      <c r="AI24" s="28">
        <f t="shared" si="6"/>
        <v>2173.0393983607319</v>
      </c>
      <c r="AJ24" s="28">
        <f t="shared" si="6"/>
        <v>1199.629461461298</v>
      </c>
      <c r="AK24" s="28">
        <f t="shared" si="6"/>
        <v>859.26351948661897</v>
      </c>
      <c r="AL24" s="28">
        <f t="shared" si="6"/>
        <v>1558.2793653511678</v>
      </c>
      <c r="AM24" s="28">
        <f t="shared" si="6"/>
        <v>1411.8595054333782</v>
      </c>
      <c r="AN24" s="28">
        <f t="shared" si="6"/>
        <v>1368.8846139013372</v>
      </c>
      <c r="AO24" s="28">
        <f t="shared" si="6"/>
        <v>2089.0000933158667</v>
      </c>
      <c r="AP24" s="28">
        <f t="shared" si="6"/>
        <v>772.01479567171293</v>
      </c>
      <c r="AQ24" s="28">
        <f t="shared" si="6"/>
        <v>758.29733122572247</v>
      </c>
      <c r="AR24" s="28">
        <f t="shared" si="6"/>
        <v>1589.3254087356036</v>
      </c>
      <c r="AS24" s="28">
        <f t="shared" si="5"/>
        <v>1382.8866289029384</v>
      </c>
      <c r="AT24" s="28">
        <f t="shared" si="5"/>
        <v>2068.2458350554343</v>
      </c>
      <c r="AU24" s="28">
        <f t="shared" si="5"/>
        <v>1536.9392661345028</v>
      </c>
      <c r="AV24" s="28">
        <f t="shared" si="5"/>
        <v>1485.4504526709586</v>
      </c>
      <c r="AW24" s="28">
        <f t="shared" si="5"/>
        <v>1497.1184463068626</v>
      </c>
    </row>
    <row r="25" spans="1:49">
      <c r="A25" t="s">
        <v>759</v>
      </c>
      <c r="B25" s="23" t="s">
        <v>889</v>
      </c>
      <c r="C25">
        <v>37.232070999999998</v>
      </c>
      <c r="D25">
        <v>15.225279</v>
      </c>
      <c r="E25" s="28">
        <f t="shared" si="3"/>
        <v>1707.7625766618344</v>
      </c>
      <c r="F25" s="28">
        <f t="shared" si="3"/>
        <v>1557.6503837854589</v>
      </c>
      <c r="G25" s="28">
        <f t="shared" si="3"/>
        <v>1698.8138328750881</v>
      </c>
      <c r="H25" s="28">
        <f t="shared" si="3"/>
        <v>1624.6368286936311</v>
      </c>
      <c r="I25" s="28">
        <f t="shared" si="3"/>
        <v>1587.9525351674552</v>
      </c>
      <c r="J25" s="28">
        <f t="shared" si="3"/>
        <v>1707.2289635362899</v>
      </c>
      <c r="K25" s="28">
        <f t="shared" si="3"/>
        <v>1755.8199098751843</v>
      </c>
      <c r="L25" s="28">
        <f t="shared" si="3"/>
        <v>1736.1150382504306</v>
      </c>
      <c r="M25" s="28">
        <f t="shared" si="3"/>
        <v>1152.8024339492645</v>
      </c>
      <c r="N25" s="28">
        <f t="shared" si="3"/>
        <v>749.91522613423706</v>
      </c>
      <c r="O25" s="28">
        <f t="shared" si="3"/>
        <v>645.68499421868739</v>
      </c>
      <c r="P25" s="28">
        <f t="shared" si="3"/>
        <v>909.28991812984771</v>
      </c>
      <c r="Q25" s="28">
        <f t="shared" si="3"/>
        <v>882.88868595129816</v>
      </c>
      <c r="R25" s="28">
        <f t="shared" si="3"/>
        <v>1153.309562193496</v>
      </c>
      <c r="S25" s="28">
        <f t="shared" si="3"/>
        <v>706.15822692871302</v>
      </c>
      <c r="T25" s="28">
        <f t="shared" si="3"/>
        <v>504.01984877044663</v>
      </c>
      <c r="U25" s="28">
        <f t="shared" si="4"/>
        <v>1861.7641145977736</v>
      </c>
      <c r="V25" s="28">
        <f t="shared" si="4"/>
        <v>1865.716276799687</v>
      </c>
      <c r="W25" s="28">
        <f t="shared" si="4"/>
        <v>724.34146028631721</v>
      </c>
      <c r="X25" s="28" t="str">
        <f t="shared" si="4"/>
        <v/>
      </c>
      <c r="Y25" s="28">
        <f t="shared" si="4"/>
        <v>455.84855623079585</v>
      </c>
      <c r="Z25" s="28">
        <f t="shared" si="4"/>
        <v>923.96332102680458</v>
      </c>
      <c r="AA25" s="28">
        <f t="shared" si="4"/>
        <v>754.49111272842003</v>
      </c>
      <c r="AB25" s="28">
        <f t="shared" si="4"/>
        <v>189.96148887921299</v>
      </c>
      <c r="AC25" s="28">
        <f t="shared" si="6"/>
        <v>156.65463554746816</v>
      </c>
      <c r="AD25" s="28">
        <f t="shared" si="6"/>
        <v>192.15047952480597</v>
      </c>
      <c r="AE25" s="28">
        <f t="shared" si="6"/>
        <v>785.1756686973572</v>
      </c>
      <c r="AF25" s="28">
        <f t="shared" si="6"/>
        <v>438.80084240374674</v>
      </c>
      <c r="AG25" s="28">
        <f t="shared" si="6"/>
        <v>189.37800043634093</v>
      </c>
      <c r="AH25" s="28">
        <f t="shared" si="6"/>
        <v>437.6318896544069</v>
      </c>
      <c r="AI25" s="28">
        <f t="shared" si="6"/>
        <v>1861.961031170111</v>
      </c>
      <c r="AJ25" s="28">
        <f t="shared" si="6"/>
        <v>530.3920253586507</v>
      </c>
      <c r="AK25" s="28">
        <f t="shared" si="6"/>
        <v>160.67358658544751</v>
      </c>
      <c r="AL25" s="28">
        <f t="shared" si="6"/>
        <v>1577.387782709498</v>
      </c>
      <c r="AM25" s="28">
        <f t="shared" si="6"/>
        <v>1450.2207710017617</v>
      </c>
      <c r="AN25" s="28">
        <f t="shared" si="6"/>
        <v>1409.5835126738382</v>
      </c>
      <c r="AO25" s="28">
        <f t="shared" si="6"/>
        <v>1837.4722450803986</v>
      </c>
      <c r="AP25" s="28">
        <f t="shared" si="6"/>
        <v>474.41806700699772</v>
      </c>
      <c r="AQ25" s="28">
        <f t="shared" si="6"/>
        <v>383.51098973633572</v>
      </c>
      <c r="AR25" s="28">
        <f t="shared" si="6"/>
        <v>1307.6819712996853</v>
      </c>
      <c r="AS25" s="28">
        <f t="shared" si="5"/>
        <v>1093.5432591105423</v>
      </c>
      <c r="AT25" s="28">
        <f t="shared" si="5"/>
        <v>1859.4034993980838</v>
      </c>
      <c r="AU25" s="28">
        <f t="shared" si="5"/>
        <v>1236.2533658230554</v>
      </c>
      <c r="AV25" s="28">
        <f t="shared" si="5"/>
        <v>1183.8865699725677</v>
      </c>
      <c r="AW25" s="28">
        <f t="shared" si="5"/>
        <v>1194.5978506522931</v>
      </c>
    </row>
    <row r="26" spans="1:49">
      <c r="A26" t="s">
        <v>759</v>
      </c>
      <c r="B26" s="23" t="s">
        <v>877</v>
      </c>
      <c r="C26">
        <v>41.123175000000003</v>
      </c>
      <c r="D26">
        <v>16.891080559999999</v>
      </c>
      <c r="E26" s="28">
        <f t="shared" ref="E26:T41" si="7">IFERROR(IF(AND($C26&lt;&gt;"",$D26&lt;&gt;"",(ACOS((SIN(RADIANS($C26)) * SIN(RADIANS(E$3))) + (COS(RADIANS($C26)) * COS(RADIANS(E$3))) * (COS(RADIANS(E$4) - RADIANS($D26)))) *$C$3)&gt;1),ACOS((SIN(RADIANS($C26)) * SIN(RADIANS(E$3))) + (COS(RADIANS($C26)) * COS(RADIANS(E$3))) * (COS(RADIANS(E$4) - RADIANS($D26)))) *$C$3,""),"")</f>
        <v>1646.9272040672683</v>
      </c>
      <c r="F26" s="28">
        <f t="shared" si="7"/>
        <v>1510.1391424724561</v>
      </c>
      <c r="G26" s="28">
        <f t="shared" si="7"/>
        <v>1628.7628283166403</v>
      </c>
      <c r="H26" s="28">
        <f t="shared" si="7"/>
        <v>1584.4957475318292</v>
      </c>
      <c r="I26" s="28">
        <f t="shared" si="7"/>
        <v>1533.716136309683</v>
      </c>
      <c r="J26" s="28">
        <f t="shared" si="7"/>
        <v>1646.0554752593441</v>
      </c>
      <c r="K26" s="28">
        <f t="shared" si="7"/>
        <v>1835.2445460924464</v>
      </c>
      <c r="L26" s="28">
        <f t="shared" si="7"/>
        <v>1811.6364036711009</v>
      </c>
      <c r="M26" s="28">
        <f t="shared" si="7"/>
        <v>1116.7161224445438</v>
      </c>
      <c r="N26" s="28">
        <f t="shared" si="7"/>
        <v>681.9450197192524</v>
      </c>
      <c r="O26" s="28">
        <f t="shared" si="7"/>
        <v>558.78606457637727</v>
      </c>
      <c r="P26" s="28">
        <f t="shared" si="7"/>
        <v>903.62276750522938</v>
      </c>
      <c r="Q26" s="28">
        <f t="shared" si="7"/>
        <v>844.8551860807205</v>
      </c>
      <c r="R26" s="28">
        <f t="shared" si="7"/>
        <v>1118.347999071291</v>
      </c>
      <c r="S26" s="28">
        <f t="shared" si="7"/>
        <v>590.73378203327172</v>
      </c>
      <c r="T26" s="28">
        <f t="shared" si="7"/>
        <v>506.27060354898884</v>
      </c>
      <c r="U26" s="28">
        <f t="shared" si="4"/>
        <v>1853.1107358345464</v>
      </c>
      <c r="V26" s="28">
        <f t="shared" si="4"/>
        <v>1861.8879876218984</v>
      </c>
      <c r="W26" s="28">
        <f t="shared" si="4"/>
        <v>391.07135944910851</v>
      </c>
      <c r="X26" s="28">
        <f t="shared" si="4"/>
        <v>455.84855623079585</v>
      </c>
      <c r="Y26" s="28" t="str">
        <f t="shared" si="4"/>
        <v/>
      </c>
      <c r="Z26" s="28">
        <f t="shared" si="4"/>
        <v>705.69737248844569</v>
      </c>
      <c r="AA26" s="28">
        <f t="shared" si="4"/>
        <v>586.2014525568942</v>
      </c>
      <c r="AB26" s="28">
        <f t="shared" si="4"/>
        <v>450.10929589842499</v>
      </c>
      <c r="AC26" s="28">
        <f t="shared" si="6"/>
        <v>518.44100162710743</v>
      </c>
      <c r="AD26" s="28">
        <f t="shared" si="6"/>
        <v>447.85701020234285</v>
      </c>
      <c r="AE26" s="28">
        <f t="shared" si="6"/>
        <v>472.89911376875091</v>
      </c>
      <c r="AF26" s="28">
        <f t="shared" si="6"/>
        <v>156.84790942451738</v>
      </c>
      <c r="AG26" s="28">
        <f t="shared" si="6"/>
        <v>449.46094099351387</v>
      </c>
      <c r="AH26" s="28">
        <f t="shared" si="6"/>
        <v>160.62654077310526</v>
      </c>
      <c r="AI26" s="28">
        <f t="shared" si="6"/>
        <v>1815.721341111474</v>
      </c>
      <c r="AJ26" s="28">
        <f t="shared" si="6"/>
        <v>984.99234797629356</v>
      </c>
      <c r="AK26" s="28">
        <f t="shared" si="6"/>
        <v>615.50672406439162</v>
      </c>
      <c r="AL26" s="28">
        <f t="shared" si="6"/>
        <v>1744.387889086029</v>
      </c>
      <c r="AM26" s="28">
        <f t="shared" si="6"/>
        <v>1602.3648848126973</v>
      </c>
      <c r="AN26" s="28">
        <f t="shared" si="6"/>
        <v>1558.9773586726901</v>
      </c>
      <c r="AO26" s="28">
        <f t="shared" si="6"/>
        <v>1746.7706099095274</v>
      </c>
      <c r="AP26" s="28">
        <f t="shared" si="6"/>
        <v>742.0038122653616</v>
      </c>
      <c r="AQ26" s="28">
        <f t="shared" si="6"/>
        <v>683.29366768206296</v>
      </c>
      <c r="AR26" s="28">
        <f t="shared" si="6"/>
        <v>1230.8077170744207</v>
      </c>
      <c r="AS26" s="28">
        <f t="shared" si="5"/>
        <v>1017.7198498326835</v>
      </c>
      <c r="AT26" s="28">
        <f t="shared" si="5"/>
        <v>1738.7219147426449</v>
      </c>
      <c r="AU26" s="28">
        <f t="shared" si="5"/>
        <v>1172.7987784670509</v>
      </c>
      <c r="AV26" s="28">
        <f t="shared" si="5"/>
        <v>1120.0071884017445</v>
      </c>
      <c r="AW26" s="28">
        <f t="shared" si="5"/>
        <v>1131.7164126429225</v>
      </c>
    </row>
    <row r="27" spans="1:49">
      <c r="A27" t="s">
        <v>759</v>
      </c>
      <c r="B27" s="23" t="s">
        <v>890</v>
      </c>
      <c r="C27">
        <v>44.273833330000002</v>
      </c>
      <c r="D27">
        <v>9.3890666669999998</v>
      </c>
      <c r="E27" s="28">
        <f t="shared" si="7"/>
        <v>2339.0086567797503</v>
      </c>
      <c r="F27" s="28">
        <f t="shared" si="7"/>
        <v>2206.9961613845362</v>
      </c>
      <c r="G27" s="28">
        <f t="shared" si="7"/>
        <v>2318.5413706101963</v>
      </c>
      <c r="H27" s="28">
        <f t="shared" si="7"/>
        <v>2282.0834345759627</v>
      </c>
      <c r="I27" s="28">
        <f t="shared" si="7"/>
        <v>2228.8184148435821</v>
      </c>
      <c r="J27" s="28">
        <f t="shared" si="7"/>
        <v>2338.0581959551546</v>
      </c>
      <c r="K27" s="28">
        <f t="shared" si="7"/>
        <v>2539.9341058233308</v>
      </c>
      <c r="L27" s="28">
        <f t="shared" si="7"/>
        <v>2516.5387667459891</v>
      </c>
      <c r="M27" s="28">
        <f t="shared" si="7"/>
        <v>1819.7163258860644</v>
      </c>
      <c r="N27" s="28">
        <f t="shared" si="7"/>
        <v>1387.0991465727673</v>
      </c>
      <c r="O27" s="28">
        <f t="shared" si="4"/>
        <v>1264.3386683155547</v>
      </c>
      <c r="P27" s="28">
        <f t="shared" si="4"/>
        <v>1609.3097173744679</v>
      </c>
      <c r="Q27" s="28">
        <f t="shared" si="4"/>
        <v>1550.0835690690537</v>
      </c>
      <c r="R27" s="28">
        <f t="shared" si="4"/>
        <v>1821.4553023103501</v>
      </c>
      <c r="S27" s="28">
        <f t="shared" si="4"/>
        <v>1293.8607587374113</v>
      </c>
      <c r="T27" s="28">
        <f t="shared" si="4"/>
        <v>1203.5751458592815</v>
      </c>
      <c r="U27" s="28">
        <f t="shared" si="4"/>
        <v>2554.2718848283184</v>
      </c>
      <c r="V27" s="28">
        <f t="shared" si="4"/>
        <v>2563.707726453893</v>
      </c>
      <c r="W27" s="28">
        <f t="shared" si="4"/>
        <v>339.79275462502665</v>
      </c>
      <c r="X27" s="28">
        <f t="shared" si="4"/>
        <v>923.96332102680458</v>
      </c>
      <c r="Y27" s="28">
        <f t="shared" si="4"/>
        <v>705.69737248844569</v>
      </c>
      <c r="Z27" s="28" t="str">
        <f t="shared" si="4"/>
        <v/>
      </c>
      <c r="AA27" s="28">
        <f t="shared" si="4"/>
        <v>174.69177713725111</v>
      </c>
      <c r="AB27" s="28">
        <f t="shared" si="4"/>
        <v>761.70589683761273</v>
      </c>
      <c r="AC27" s="28">
        <f t="shared" si="6"/>
        <v>848.08003122123353</v>
      </c>
      <c r="AD27" s="28">
        <f t="shared" si="6"/>
        <v>758.38542488861901</v>
      </c>
      <c r="AE27" s="28">
        <f t="shared" si="6"/>
        <v>262.65761473997833</v>
      </c>
      <c r="AF27" s="28">
        <f t="shared" si="6"/>
        <v>862.39165741489421</v>
      </c>
      <c r="AG27" s="28">
        <f t="shared" si="6"/>
        <v>761.87016709633428</v>
      </c>
      <c r="AH27" s="28">
        <f t="shared" si="6"/>
        <v>866.10437985299075</v>
      </c>
      <c r="AI27" s="28">
        <f t="shared" si="6"/>
        <v>2509.69245304275</v>
      </c>
      <c r="AJ27" s="28">
        <f t="shared" si="6"/>
        <v>1308.3189828154052</v>
      </c>
      <c r="AK27" s="28">
        <f t="shared" si="6"/>
        <v>1023.3442237440855</v>
      </c>
      <c r="AL27" s="28">
        <f t="shared" si="6"/>
        <v>1304.3823441486495</v>
      </c>
      <c r="AM27" s="28">
        <f t="shared" si="6"/>
        <v>1159.3933228929686</v>
      </c>
      <c r="AN27" s="28">
        <f t="shared" si="6"/>
        <v>1118.3772939278172</v>
      </c>
      <c r="AO27" s="28">
        <f t="shared" si="6"/>
        <v>2428.1105521815261</v>
      </c>
      <c r="AP27" s="28">
        <f t="shared" si="6"/>
        <v>780.92886353577569</v>
      </c>
      <c r="AQ27" s="28">
        <f t="shared" si="6"/>
        <v>807.7616055001829</v>
      </c>
      <c r="AR27" s="28">
        <f t="shared" si="6"/>
        <v>1925.1587529756409</v>
      </c>
      <c r="AS27" s="28">
        <f t="shared" si="5"/>
        <v>1716.3496242827541</v>
      </c>
      <c r="AT27" s="28">
        <f t="shared" si="5"/>
        <v>2408.0231438144128</v>
      </c>
      <c r="AU27" s="28">
        <f t="shared" si="5"/>
        <v>1870.9898992556468</v>
      </c>
      <c r="AV27" s="28">
        <f t="shared" si="5"/>
        <v>1818.9660878343807</v>
      </c>
      <c r="AW27" s="28">
        <f t="shared" si="5"/>
        <v>1830.6651872246084</v>
      </c>
    </row>
    <row r="28" spans="1:49">
      <c r="A28" t="s">
        <v>759</v>
      </c>
      <c r="B28" s="23" t="s">
        <v>881</v>
      </c>
      <c r="C28">
        <v>42.808419440000002</v>
      </c>
      <c r="D28">
        <v>10.17041667</v>
      </c>
      <c r="E28" s="28">
        <f t="shared" si="7"/>
        <v>2232.8604667590771</v>
      </c>
      <c r="F28" s="28">
        <f t="shared" si="7"/>
        <v>2096.3277085167451</v>
      </c>
      <c r="G28" s="28">
        <f t="shared" si="7"/>
        <v>2214.3176117140483</v>
      </c>
      <c r="H28" s="28">
        <f t="shared" si="7"/>
        <v>2170.6329284085837</v>
      </c>
      <c r="I28" s="28">
        <f t="shared" si="7"/>
        <v>2119.8970221137461</v>
      </c>
      <c r="J28" s="28">
        <f t="shared" si="7"/>
        <v>2231.9780385645508</v>
      </c>
      <c r="K28" s="28">
        <f t="shared" si="7"/>
        <v>2406.1796693666747</v>
      </c>
      <c r="L28" s="28">
        <f t="shared" si="7"/>
        <v>2383.4109431523434</v>
      </c>
      <c r="M28" s="28">
        <f t="shared" si="7"/>
        <v>1701.4404277549104</v>
      </c>
      <c r="N28" s="28">
        <f t="shared" si="7"/>
        <v>1264.9178372161175</v>
      </c>
      <c r="O28" s="28">
        <f t="shared" si="4"/>
        <v>1140.9244404038989</v>
      </c>
      <c r="P28" s="28">
        <f t="shared" si="4"/>
        <v>1482.2538372865074</v>
      </c>
      <c r="Q28" s="28">
        <f t="shared" si="4"/>
        <v>1427.1747782348741</v>
      </c>
      <c r="R28" s="28">
        <f t="shared" si="4"/>
        <v>1702.9940075172799</v>
      </c>
      <c r="S28" s="28">
        <f t="shared" si="4"/>
        <v>1176.1590422718559</v>
      </c>
      <c r="T28" s="28">
        <f t="shared" si="4"/>
        <v>1066.5518233792964</v>
      </c>
      <c r="U28" s="28">
        <f t="shared" si="4"/>
        <v>2438.3269503281836</v>
      </c>
      <c r="V28" s="28">
        <f t="shared" si="4"/>
        <v>2446.779713313234</v>
      </c>
      <c r="W28" s="28">
        <f t="shared" si="4"/>
        <v>287.12922485890687</v>
      </c>
      <c r="X28" s="28">
        <f t="shared" si="4"/>
        <v>754.49111272842003</v>
      </c>
      <c r="Y28" s="28">
        <f t="shared" si="4"/>
        <v>586.2014525568942</v>
      </c>
      <c r="Z28" s="28">
        <f t="shared" si="4"/>
        <v>174.69177713725111</v>
      </c>
      <c r="AA28" s="28" t="str">
        <f t="shared" si="4"/>
        <v/>
      </c>
      <c r="AB28" s="28">
        <f t="shared" si="4"/>
        <v>588.21189466601572</v>
      </c>
      <c r="AC28" s="28">
        <f t="shared" si="6"/>
        <v>673.86129170138247</v>
      </c>
      <c r="AD28" s="28">
        <f t="shared" si="6"/>
        <v>584.92303422828672</v>
      </c>
      <c r="AE28" s="28">
        <f t="shared" si="6"/>
        <v>242.25922497609864</v>
      </c>
      <c r="AF28" s="28">
        <f t="shared" si="6"/>
        <v>739.26038891245435</v>
      </c>
      <c r="AG28" s="28">
        <f t="shared" si="6"/>
        <v>588.40025843849264</v>
      </c>
      <c r="AH28" s="28">
        <f t="shared" si="6"/>
        <v>742.68249362859228</v>
      </c>
      <c r="AI28" s="28">
        <f t="shared" si="6"/>
        <v>2401.8719936991911</v>
      </c>
      <c r="AJ28" s="28">
        <f t="shared" si="6"/>
        <v>1134.9440771842528</v>
      </c>
      <c r="AK28" s="28">
        <f t="shared" si="6"/>
        <v>849.51621740891812</v>
      </c>
      <c r="AL28" s="28">
        <f t="shared" si="6"/>
        <v>1273.3656935628751</v>
      </c>
      <c r="AM28" s="28">
        <f t="shared" si="6"/>
        <v>1126.8931984535714</v>
      </c>
      <c r="AN28" s="28">
        <f t="shared" si="6"/>
        <v>1084.1361319544135</v>
      </c>
      <c r="AO28" s="28">
        <f t="shared" si="6"/>
        <v>2330.223759748686</v>
      </c>
      <c r="AP28" s="28">
        <f t="shared" si="6"/>
        <v>617.50332086851722</v>
      </c>
      <c r="AQ28" s="28">
        <f t="shared" si="6"/>
        <v>637.77942003269357</v>
      </c>
      <c r="AR28" s="28">
        <f t="shared" si="6"/>
        <v>1816.8793652997219</v>
      </c>
      <c r="AS28" s="28">
        <f t="shared" si="5"/>
        <v>1603.8787936982956</v>
      </c>
      <c r="AT28" s="28">
        <f t="shared" si="5"/>
        <v>2317.687981274109</v>
      </c>
      <c r="AU28" s="28">
        <f t="shared" si="5"/>
        <v>1758.957530367097</v>
      </c>
      <c r="AV28" s="28">
        <f t="shared" si="5"/>
        <v>1706.1076346456878</v>
      </c>
      <c r="AW28" s="28">
        <f t="shared" si="5"/>
        <v>1717.8144770411916</v>
      </c>
    </row>
    <row r="29" spans="1:49">
      <c r="A29" t="s">
        <v>759</v>
      </c>
      <c r="B29" s="23" t="s">
        <v>893</v>
      </c>
      <c r="C29">
        <v>38.11314031818182</v>
      </c>
      <c r="D29">
        <v>13.376047499999997</v>
      </c>
      <c r="E29" s="28">
        <f t="shared" si="7"/>
        <v>1876.2111985065023</v>
      </c>
      <c r="F29" s="28">
        <f t="shared" si="7"/>
        <v>1727.5984755437</v>
      </c>
      <c r="G29" s="28">
        <f t="shared" si="7"/>
        <v>1865.4822650400722</v>
      </c>
      <c r="H29" s="28">
        <f t="shared" si="7"/>
        <v>1796.2779014183477</v>
      </c>
      <c r="I29" s="28">
        <f t="shared" si="7"/>
        <v>1756.8901945894461</v>
      </c>
      <c r="J29" s="28">
        <f t="shared" si="7"/>
        <v>1875.6123061506378</v>
      </c>
      <c r="K29" s="28">
        <f t="shared" si="7"/>
        <v>1942.7288061867796</v>
      </c>
      <c r="L29" s="28">
        <f t="shared" si="7"/>
        <v>1922.6821671019998</v>
      </c>
      <c r="M29" s="28">
        <f t="shared" si="7"/>
        <v>1321.1975493665705</v>
      </c>
      <c r="N29" s="28">
        <f t="shared" si="7"/>
        <v>903.31978676345443</v>
      </c>
      <c r="O29" s="28">
        <f t="shared" si="4"/>
        <v>789.96118896239182</v>
      </c>
      <c r="P29" s="28">
        <f t="shared" si="4"/>
        <v>1079.4401503121492</v>
      </c>
      <c r="Q29" s="28">
        <f t="shared" si="4"/>
        <v>1046.4543959171547</v>
      </c>
      <c r="R29" s="28">
        <f t="shared" si="4"/>
        <v>1321.9147150916317</v>
      </c>
      <c r="S29" s="28">
        <f t="shared" si="4"/>
        <v>846.24382068206125</v>
      </c>
      <c r="T29" s="28">
        <f t="shared" si="4"/>
        <v>660.41741883488271</v>
      </c>
      <c r="U29" s="28">
        <f t="shared" si="4"/>
        <v>2039.4395590716097</v>
      </c>
      <c r="V29" s="28">
        <f t="shared" si="4"/>
        <v>2044.0818969136164</v>
      </c>
      <c r="W29" s="28">
        <f t="shared" si="4"/>
        <v>612.29319268352094</v>
      </c>
      <c r="X29" s="28">
        <f t="shared" si="4"/>
        <v>189.96148887921299</v>
      </c>
      <c r="Y29" s="28">
        <f t="shared" si="4"/>
        <v>450.10929589842499</v>
      </c>
      <c r="Z29" s="28">
        <f t="shared" si="4"/>
        <v>761.70589683761273</v>
      </c>
      <c r="AA29" s="28">
        <f t="shared" si="4"/>
        <v>588.21189466601572</v>
      </c>
      <c r="AB29" s="28" t="str">
        <f t="shared" si="4"/>
        <v/>
      </c>
      <c r="AC29" s="28">
        <f t="shared" si="6"/>
        <v>91.40661397161881</v>
      </c>
      <c r="AD29" s="28">
        <f t="shared" si="6"/>
        <v>3.4603407918866487</v>
      </c>
      <c r="AE29" s="28">
        <f t="shared" si="6"/>
        <v>659.65550494555566</v>
      </c>
      <c r="AF29" s="28">
        <f t="shared" si="6"/>
        <v>496.92301208805156</v>
      </c>
      <c r="AG29" s="28" t="str">
        <f t="shared" si="6"/>
        <v/>
      </c>
      <c r="AH29" s="28">
        <f t="shared" si="6"/>
        <v>497.31072146749119</v>
      </c>
      <c r="AI29" s="28">
        <f t="shared" si="6"/>
        <v>2033.7665291294729</v>
      </c>
      <c r="AJ29" s="28">
        <f t="shared" si="6"/>
        <v>587.66048863831099</v>
      </c>
      <c r="AK29" s="28">
        <f t="shared" si="6"/>
        <v>261.86125518799082</v>
      </c>
      <c r="AL29" s="28">
        <f t="shared" si="6"/>
        <v>1412.2429657667071</v>
      </c>
      <c r="AM29" s="28">
        <f t="shared" si="6"/>
        <v>1280.7179292902001</v>
      </c>
      <c r="AN29" s="28">
        <f t="shared" si="6"/>
        <v>1239.1729317329946</v>
      </c>
      <c r="AO29" s="28">
        <f t="shared" si="6"/>
        <v>2000.8180388173248</v>
      </c>
      <c r="AP29" s="28">
        <f t="shared" si="6"/>
        <v>323.16966057649603</v>
      </c>
      <c r="AQ29" s="28">
        <f t="shared" si="6"/>
        <v>245.4799141747628</v>
      </c>
      <c r="AR29" s="28">
        <f t="shared" si="6"/>
        <v>1469.9543469848438</v>
      </c>
      <c r="AS29" s="28">
        <f t="shared" si="5"/>
        <v>1253.3202898644988</v>
      </c>
      <c r="AT29" s="28">
        <f t="shared" si="5"/>
        <v>2016.3778416160355</v>
      </c>
      <c r="AU29" s="28">
        <f t="shared" si="5"/>
        <v>1400.445009881779</v>
      </c>
      <c r="AV29" s="28">
        <f t="shared" si="5"/>
        <v>1347.3698323486728</v>
      </c>
      <c r="AW29" s="28">
        <f t="shared" si="5"/>
        <v>1358.4120790861116</v>
      </c>
    </row>
    <row r="30" spans="1:49">
      <c r="A30" t="s">
        <v>759</v>
      </c>
      <c r="B30" s="23" t="s">
        <v>878</v>
      </c>
      <c r="C30">
        <v>37.29358611</v>
      </c>
      <c r="D30">
        <v>13.45676111</v>
      </c>
      <c r="E30" s="28">
        <f t="shared" si="7"/>
        <v>1864.4143285953091</v>
      </c>
      <c r="F30" s="28">
        <f t="shared" si="7"/>
        <v>1714.2985491865386</v>
      </c>
      <c r="G30" s="28">
        <f t="shared" si="7"/>
        <v>1855.4149021182031</v>
      </c>
      <c r="H30" s="28">
        <f t="shared" si="7"/>
        <v>1781.2181289176153</v>
      </c>
      <c r="I30" s="28">
        <f t="shared" si="7"/>
        <v>1744.6067796291393</v>
      </c>
      <c r="J30" s="28">
        <f t="shared" si="7"/>
        <v>1863.8799554776429</v>
      </c>
      <c r="K30" s="28">
        <f t="shared" si="7"/>
        <v>1905.5922176298925</v>
      </c>
      <c r="L30" s="28">
        <f t="shared" si="7"/>
        <v>1886.3455888643541</v>
      </c>
      <c r="M30" s="28">
        <f t="shared" si="7"/>
        <v>1309.4324656544268</v>
      </c>
      <c r="N30" s="28">
        <f t="shared" si="7"/>
        <v>903.90115272056323</v>
      </c>
      <c r="O30" s="28">
        <f t="shared" si="4"/>
        <v>796.67619418413494</v>
      </c>
      <c r="P30" s="28">
        <f t="shared" si="4"/>
        <v>1065.9419448020897</v>
      </c>
      <c r="Q30" s="28">
        <f t="shared" si="4"/>
        <v>1039.0412287046909</v>
      </c>
      <c r="R30" s="28">
        <f t="shared" si="4"/>
        <v>1309.9458571861928</v>
      </c>
      <c r="S30" s="28">
        <f t="shared" si="4"/>
        <v>855.88994069062585</v>
      </c>
      <c r="T30" s="28">
        <f t="shared" si="4"/>
        <v>658.17638440203427</v>
      </c>
      <c r="U30" s="28">
        <f t="shared" si="4"/>
        <v>2017.3780606519808</v>
      </c>
      <c r="V30" s="28">
        <f t="shared" si="4"/>
        <v>2021.1320430220312</v>
      </c>
      <c r="W30" s="28">
        <f t="shared" si="4"/>
        <v>703.30906761638175</v>
      </c>
      <c r="X30" s="28">
        <f t="shared" si="4"/>
        <v>156.65463554746816</v>
      </c>
      <c r="Y30" s="28">
        <f t="shared" si="4"/>
        <v>518.44100162710743</v>
      </c>
      <c r="Z30" s="28">
        <f t="shared" si="4"/>
        <v>848.08003122123353</v>
      </c>
      <c r="AA30" s="28">
        <f t="shared" si="4"/>
        <v>673.86129170138247</v>
      </c>
      <c r="AB30" s="28">
        <f t="shared" si="4"/>
        <v>91.40661397161881</v>
      </c>
      <c r="AC30" s="28" t="str">
        <f t="shared" si="6"/>
        <v/>
      </c>
      <c r="AD30" s="28">
        <f t="shared" si="6"/>
        <v>94.859310622630005</v>
      </c>
      <c r="AE30" s="28">
        <f t="shared" si="6"/>
        <v>751.05916541517661</v>
      </c>
      <c r="AF30" s="28">
        <f t="shared" si="6"/>
        <v>543.7877107309472</v>
      </c>
      <c r="AG30" s="28">
        <f t="shared" si="6"/>
        <v>91.527946161828893</v>
      </c>
      <c r="AH30" s="28">
        <f t="shared" si="6"/>
        <v>543.56371323298799</v>
      </c>
      <c r="AI30" s="28">
        <f t="shared" si="6"/>
        <v>2018.5151961034867</v>
      </c>
      <c r="AJ30" s="28">
        <f t="shared" si="6"/>
        <v>497.3968029715341</v>
      </c>
      <c r="AK30" s="28">
        <f t="shared" si="6"/>
        <v>176.79889420707474</v>
      </c>
      <c r="AL30" s="28">
        <f t="shared" si="6"/>
        <v>1420.7451651371819</v>
      </c>
      <c r="AM30" s="28">
        <f t="shared" si="6"/>
        <v>1293.8845104023058</v>
      </c>
      <c r="AN30" s="28">
        <f t="shared" si="6"/>
        <v>1253.3751836671261</v>
      </c>
      <c r="AO30" s="28">
        <f t="shared" si="6"/>
        <v>1993.847487495053</v>
      </c>
      <c r="AP30" s="28">
        <f t="shared" si="6"/>
        <v>317.80194376963669</v>
      </c>
      <c r="AQ30" s="28">
        <f t="shared" si="6"/>
        <v>227.47609536490958</v>
      </c>
      <c r="AR30" s="28">
        <f t="shared" si="6"/>
        <v>1463.8405387382538</v>
      </c>
      <c r="AS30" s="28">
        <f t="shared" si="5"/>
        <v>1249.2477936474932</v>
      </c>
      <c r="AT30" s="28">
        <f t="shared" si="5"/>
        <v>2014.8935213003042</v>
      </c>
      <c r="AU30" s="28">
        <f t="shared" si="5"/>
        <v>1392.6118198579829</v>
      </c>
      <c r="AV30" s="28">
        <f t="shared" si="5"/>
        <v>1340.1545827031459</v>
      </c>
      <c r="AW30" s="28">
        <f t="shared" si="5"/>
        <v>1350.905835535508</v>
      </c>
    </row>
    <row r="31" spans="1:49">
      <c r="A31" t="s">
        <v>759</v>
      </c>
      <c r="B31" s="23" t="s">
        <v>751</v>
      </c>
      <c r="C31">
        <v>38.143929</v>
      </c>
      <c r="D31">
        <v>13.370293999999999</v>
      </c>
      <c r="E31" s="28">
        <f t="shared" si="7"/>
        <v>1876.9714687113963</v>
      </c>
      <c r="F31" s="28">
        <f t="shared" si="7"/>
        <v>1728.4219549208001</v>
      </c>
      <c r="G31" s="28">
        <f t="shared" si="7"/>
        <v>1866.1787452685969</v>
      </c>
      <c r="H31" s="28">
        <f t="shared" si="7"/>
        <v>1797.1629034366167</v>
      </c>
      <c r="I31" s="28">
        <f t="shared" si="7"/>
        <v>1757.6744351156624</v>
      </c>
      <c r="J31" s="28">
        <f t="shared" si="7"/>
        <v>1876.3702083301632</v>
      </c>
      <c r="K31" s="28">
        <f t="shared" si="7"/>
        <v>1944.4114080158652</v>
      </c>
      <c r="L31" s="28">
        <f t="shared" si="7"/>
        <v>1924.3368009691026</v>
      </c>
      <c r="M31" s="28">
        <f t="shared" si="7"/>
        <v>1321.9929978374478</v>
      </c>
      <c r="N31" s="28">
        <f t="shared" si="7"/>
        <v>903.7117784540709</v>
      </c>
      <c r="O31" s="28">
        <f t="shared" si="4"/>
        <v>790.14686883347758</v>
      </c>
      <c r="P31" s="28">
        <f t="shared" si="4"/>
        <v>1080.326715099417</v>
      </c>
      <c r="Q31" s="28">
        <f t="shared" si="4"/>
        <v>1047.1206711243726</v>
      </c>
      <c r="R31" s="28">
        <f t="shared" si="4"/>
        <v>1322.7176358158008</v>
      </c>
      <c r="S31" s="28">
        <f t="shared" si="4"/>
        <v>846.30366096449143</v>
      </c>
      <c r="T31" s="28">
        <f t="shared" si="4"/>
        <v>660.98193668551892</v>
      </c>
      <c r="U31" s="28">
        <f t="shared" si="4"/>
        <v>2040.571746558611</v>
      </c>
      <c r="V31" s="28">
        <f t="shared" si="4"/>
        <v>2045.2464671927578</v>
      </c>
      <c r="W31" s="28">
        <f t="shared" si="4"/>
        <v>608.88118030592921</v>
      </c>
      <c r="X31" s="28">
        <f t="shared" si="4"/>
        <v>192.15047952480597</v>
      </c>
      <c r="Y31" s="28">
        <f t="shared" si="4"/>
        <v>447.85701020234285</v>
      </c>
      <c r="Z31" s="28">
        <f t="shared" si="4"/>
        <v>758.38542488861901</v>
      </c>
      <c r="AA31" s="28">
        <f t="shared" si="4"/>
        <v>584.92303422828672</v>
      </c>
      <c r="AB31" s="28">
        <f t="shared" si="4"/>
        <v>3.4603407918866487</v>
      </c>
      <c r="AC31" s="28">
        <f t="shared" si="6"/>
        <v>94.859310622630005</v>
      </c>
      <c r="AD31" s="28" t="str">
        <f t="shared" si="6"/>
        <v/>
      </c>
      <c r="AE31" s="28">
        <f t="shared" si="6"/>
        <v>656.20124783490473</v>
      </c>
      <c r="AF31" s="28">
        <f t="shared" si="6"/>
        <v>495.60647697698164</v>
      </c>
      <c r="AG31" s="28">
        <f t="shared" si="6"/>
        <v>3.4898430915577139</v>
      </c>
      <c r="AH31" s="28">
        <f t="shared" si="6"/>
        <v>496.02016322411833</v>
      </c>
      <c r="AI31" s="28">
        <f t="shared" si="6"/>
        <v>2034.6480974014262</v>
      </c>
      <c r="AJ31" s="28">
        <f t="shared" si="6"/>
        <v>591.04286940067118</v>
      </c>
      <c r="AK31" s="28">
        <f t="shared" si="6"/>
        <v>265.2262242753514</v>
      </c>
      <c r="AL31" s="28">
        <f t="shared" si="6"/>
        <v>1411.8011361868823</v>
      </c>
      <c r="AM31" s="28">
        <f t="shared" si="6"/>
        <v>1280.1113319165038</v>
      </c>
      <c r="AN31" s="28">
        <f t="shared" si="6"/>
        <v>1238.5313016467651</v>
      </c>
      <c r="AO31" s="28">
        <f t="shared" si="6"/>
        <v>2001.3929935880187</v>
      </c>
      <c r="AP31" s="28">
        <f t="shared" si="6"/>
        <v>323.64724589119788</v>
      </c>
      <c r="AQ31" s="28">
        <f t="shared" si="6"/>
        <v>246.58236440393188</v>
      </c>
      <c r="AR31" s="28">
        <f t="shared" si="6"/>
        <v>1470.52719107591</v>
      </c>
      <c r="AS31" s="28">
        <f t="shared" si="5"/>
        <v>1253.8361646637873</v>
      </c>
      <c r="AT31" s="28">
        <f t="shared" si="5"/>
        <v>2016.7463553888097</v>
      </c>
      <c r="AU31" s="28">
        <f t="shared" si="5"/>
        <v>1401.0875302418629</v>
      </c>
      <c r="AV31" s="28">
        <f t="shared" si="5"/>
        <v>1347.9939360697188</v>
      </c>
      <c r="AW31" s="28">
        <f t="shared" si="5"/>
        <v>1359.046037625892</v>
      </c>
    </row>
    <row r="32" spans="1:49">
      <c r="A32" t="s">
        <v>759</v>
      </c>
      <c r="B32" s="23" t="s">
        <v>879</v>
      </c>
      <c r="C32">
        <v>44.021174999999999</v>
      </c>
      <c r="D32">
        <v>12.66235417</v>
      </c>
      <c r="E32" s="28">
        <f t="shared" si="7"/>
        <v>2083.4995343904825</v>
      </c>
      <c r="F32" s="28">
        <f t="shared" si="7"/>
        <v>1953.9205655504354</v>
      </c>
      <c r="G32" s="28">
        <f t="shared" si="7"/>
        <v>2062.2139590778784</v>
      </c>
      <c r="H32" s="28">
        <f t="shared" si="7"/>
        <v>2029.3083298556287</v>
      </c>
      <c r="I32" s="28">
        <f t="shared" si="7"/>
        <v>1974.7950467131761</v>
      </c>
      <c r="J32" s="28">
        <f t="shared" si="7"/>
        <v>2082.5194527698131</v>
      </c>
      <c r="K32" s="28">
        <f t="shared" si="7"/>
        <v>2303.9621930256903</v>
      </c>
      <c r="L32" s="28">
        <f t="shared" si="7"/>
        <v>2279.9704068163637</v>
      </c>
      <c r="M32" s="28">
        <f t="shared" si="7"/>
        <v>1572.3139670833666</v>
      </c>
      <c r="N32" s="28">
        <f t="shared" si="7"/>
        <v>1144.8740187160151</v>
      </c>
      <c r="O32" s="28">
        <f t="shared" si="4"/>
        <v>1024.2001837767098</v>
      </c>
      <c r="P32" s="28">
        <f t="shared" si="4"/>
        <v>1370.0475728801321</v>
      </c>
      <c r="Q32" s="28">
        <f t="shared" si="4"/>
        <v>1307.4519963088642</v>
      </c>
      <c r="R32" s="28">
        <f t="shared" si="4"/>
        <v>1574.1797077736651</v>
      </c>
      <c r="S32" s="28">
        <f t="shared" si="4"/>
        <v>1048.6802596403968</v>
      </c>
      <c r="T32" s="28">
        <f t="shared" si="4"/>
        <v>979.07906000701405</v>
      </c>
      <c r="U32" s="28">
        <f t="shared" si="4"/>
        <v>2303.7019347650835</v>
      </c>
      <c r="V32" s="28">
        <f t="shared" si="4"/>
        <v>2313.7421731398722</v>
      </c>
      <c r="W32" s="28">
        <f t="shared" si="4"/>
        <v>83.118009595843077</v>
      </c>
      <c r="X32" s="28">
        <f t="shared" si="4"/>
        <v>785.1756686973572</v>
      </c>
      <c r="Y32" s="28">
        <f t="shared" si="4"/>
        <v>472.89911376875091</v>
      </c>
      <c r="Z32" s="28">
        <f t="shared" si="4"/>
        <v>262.65761473997833</v>
      </c>
      <c r="AA32" s="28">
        <f t="shared" si="4"/>
        <v>242.25922497609864</v>
      </c>
      <c r="AB32" s="28">
        <f t="shared" si="4"/>
        <v>659.65550494555566</v>
      </c>
      <c r="AC32" s="28">
        <f t="shared" si="6"/>
        <v>751.05916541517661</v>
      </c>
      <c r="AD32" s="28">
        <f t="shared" si="6"/>
        <v>656.20124783490473</v>
      </c>
      <c r="AE32" s="28" t="str">
        <f t="shared" si="6"/>
        <v/>
      </c>
      <c r="AF32" s="28">
        <f t="shared" si="6"/>
        <v>628.19605211721296</v>
      </c>
      <c r="AG32" s="28">
        <f t="shared" si="6"/>
        <v>659.54493198397279</v>
      </c>
      <c r="AH32" s="28">
        <f t="shared" si="6"/>
        <v>632.11672289338628</v>
      </c>
      <c r="AI32" s="28">
        <f t="shared" si="6"/>
        <v>2254.7527150988599</v>
      </c>
      <c r="AJ32" s="28">
        <f t="shared" si="6"/>
        <v>1243.6140763173205</v>
      </c>
      <c r="AK32" s="28">
        <f t="shared" si="6"/>
        <v>913.31631093818885</v>
      </c>
      <c r="AL32" s="28">
        <f t="shared" si="6"/>
        <v>1513.9346074250504</v>
      </c>
      <c r="AM32" s="28">
        <f t="shared" si="6"/>
        <v>1367.4967145985579</v>
      </c>
      <c r="AN32" s="28">
        <f t="shared" si="6"/>
        <v>1324.9331829975374</v>
      </c>
      <c r="AO32" s="28">
        <f t="shared" si="6"/>
        <v>2169.3194076128752</v>
      </c>
      <c r="AP32" s="28">
        <f t="shared" si="6"/>
        <v>787.85458623988632</v>
      </c>
      <c r="AQ32" s="28">
        <f t="shared" si="6"/>
        <v>783.8130291215582</v>
      </c>
      <c r="AR32" s="28">
        <f t="shared" si="6"/>
        <v>1671.3648087304107</v>
      </c>
      <c r="AS32" s="28">
        <f t="shared" si="5"/>
        <v>1465.4585860259931</v>
      </c>
      <c r="AT32" s="28">
        <f t="shared" si="5"/>
        <v>2147.2219022752661</v>
      </c>
      <c r="AU32" s="28">
        <f t="shared" si="5"/>
        <v>1619.3874739734417</v>
      </c>
      <c r="AV32" s="28">
        <f t="shared" si="5"/>
        <v>1567.997839750434</v>
      </c>
      <c r="AW32" s="28">
        <f t="shared" si="5"/>
        <v>1579.6590762597059</v>
      </c>
    </row>
    <row r="33" spans="1:49">
      <c r="A33" t="s">
        <v>759</v>
      </c>
      <c r="B33" s="23" t="s">
        <v>875</v>
      </c>
      <c r="C33">
        <v>40.302992000000003</v>
      </c>
      <c r="D33">
        <v>18.405159000000001</v>
      </c>
      <c r="E33" s="28">
        <f t="shared" si="7"/>
        <v>1496.934277152812</v>
      </c>
      <c r="F33" s="28">
        <f t="shared" si="7"/>
        <v>1358.2852964089134</v>
      </c>
      <c r="G33" s="28">
        <f t="shared" si="7"/>
        <v>1479.7459842305022</v>
      </c>
      <c r="H33" s="28">
        <f t="shared" si="7"/>
        <v>1432.232368802006</v>
      </c>
      <c r="I33" s="28">
        <f t="shared" si="7"/>
        <v>1382.6057674694223</v>
      </c>
      <c r="J33" s="28">
        <f t="shared" si="7"/>
        <v>1496.0963931991587</v>
      </c>
      <c r="K33" s="28">
        <f t="shared" si="7"/>
        <v>1678.412554150339</v>
      </c>
      <c r="L33" s="28">
        <f t="shared" si="7"/>
        <v>1654.7923956524578</v>
      </c>
      <c r="M33" s="28">
        <f t="shared" si="7"/>
        <v>962.20022289985081</v>
      </c>
      <c r="N33" s="28">
        <f t="shared" si="7"/>
        <v>526.21199861125956</v>
      </c>
      <c r="O33" s="28">
        <f t="shared" si="4"/>
        <v>402.62290781997297</v>
      </c>
      <c r="P33" s="28">
        <f t="shared" si="4"/>
        <v>746.93946171965911</v>
      </c>
      <c r="Q33" s="28">
        <f t="shared" si="4"/>
        <v>688.93322999175496</v>
      </c>
      <c r="R33" s="28">
        <f t="shared" si="4"/>
        <v>963.76631676902321</v>
      </c>
      <c r="S33" s="28">
        <f t="shared" si="4"/>
        <v>437.13867322849865</v>
      </c>
      <c r="T33" s="28">
        <f t="shared" si="4"/>
        <v>353.46561743947922</v>
      </c>
      <c r="U33" s="28">
        <f t="shared" si="4"/>
        <v>1699.067459396857</v>
      </c>
      <c r="V33" s="28">
        <f t="shared" si="4"/>
        <v>1707.5414006703409</v>
      </c>
      <c r="W33" s="28">
        <f t="shared" si="4"/>
        <v>545.76477283100712</v>
      </c>
      <c r="X33" s="28">
        <f t="shared" si="4"/>
        <v>438.80084240374674</v>
      </c>
      <c r="Y33" s="28">
        <f t="shared" si="4"/>
        <v>156.84790942451738</v>
      </c>
      <c r="Z33" s="28">
        <f t="shared" si="4"/>
        <v>862.39165741489421</v>
      </c>
      <c r="AA33" s="28">
        <f t="shared" si="4"/>
        <v>739.26038891245435</v>
      </c>
      <c r="AB33" s="28">
        <f t="shared" si="4"/>
        <v>496.92301208805156</v>
      </c>
      <c r="AC33" s="28">
        <f t="shared" si="6"/>
        <v>543.7877107309472</v>
      </c>
      <c r="AD33" s="28">
        <f t="shared" si="6"/>
        <v>495.60647697698164</v>
      </c>
      <c r="AE33" s="28">
        <f t="shared" si="6"/>
        <v>628.19605211721296</v>
      </c>
      <c r="AF33" s="28" t="str">
        <f t="shared" si="6"/>
        <v/>
      </c>
      <c r="AG33" s="28">
        <f t="shared" si="6"/>
        <v>496.15838485880829</v>
      </c>
      <c r="AH33" s="28">
        <f t="shared" si="6"/>
        <v>4.0392293956161236</v>
      </c>
      <c r="AI33" s="28">
        <f t="shared" si="6"/>
        <v>1664.742443166296</v>
      </c>
      <c r="AJ33" s="28">
        <f t="shared" si="6"/>
        <v>961.6922933659348</v>
      </c>
      <c r="AK33" s="28">
        <f t="shared" si="6"/>
        <v>596.6327437624833</v>
      </c>
      <c r="AL33" s="28">
        <f t="shared" si="6"/>
        <v>1859.1555201293643</v>
      </c>
      <c r="AM33" s="28">
        <f t="shared" si="6"/>
        <v>1719.6170136199796</v>
      </c>
      <c r="AN33" s="28">
        <f t="shared" si="6"/>
        <v>1676.5301583406047</v>
      </c>
      <c r="AO33" s="28">
        <f t="shared" si="6"/>
        <v>1600.8562029673931</v>
      </c>
      <c r="AP33" s="28">
        <f t="shared" si="6"/>
        <v>813.45808704387446</v>
      </c>
      <c r="AQ33" s="28">
        <f t="shared" si="6"/>
        <v>741.92880030495621</v>
      </c>
      <c r="AR33" s="28">
        <f t="shared" si="6"/>
        <v>1080.5950303727852</v>
      </c>
      <c r="AS33" s="28">
        <f t="shared" si="5"/>
        <v>865.84510882278369</v>
      </c>
      <c r="AT33" s="28">
        <f t="shared" si="5"/>
        <v>1597.3673871123583</v>
      </c>
      <c r="AU33" s="28">
        <f t="shared" si="5"/>
        <v>1020.8226597730329</v>
      </c>
      <c r="AV33" s="28">
        <f t="shared" si="5"/>
        <v>967.73283450252211</v>
      </c>
      <c r="AW33" s="28">
        <f t="shared" si="5"/>
        <v>979.4253275886515</v>
      </c>
    </row>
    <row r="34" spans="1:49">
      <c r="A34" t="s">
        <v>759</v>
      </c>
      <c r="B34" s="23" t="s">
        <v>882</v>
      </c>
      <c r="C34">
        <v>38.114755555000002</v>
      </c>
      <c r="D34">
        <v>13.385005554999999</v>
      </c>
      <c r="E34" s="28">
        <f t="shared" si="7"/>
        <v>1875.4431097860722</v>
      </c>
      <c r="F34" s="28">
        <f t="shared" si="7"/>
        <v>1726.8349656113378</v>
      </c>
      <c r="G34" s="28">
        <f t="shared" si="7"/>
        <v>1864.7098280812575</v>
      </c>
      <c r="H34" s="28">
        <f t="shared" si="7"/>
        <v>1795.5191551264315</v>
      </c>
      <c r="I34" s="28">
        <f t="shared" si="7"/>
        <v>1756.1238009599967</v>
      </c>
      <c r="J34" s="28">
        <f t="shared" si="7"/>
        <v>1874.8440507642526</v>
      </c>
      <c r="K34" s="28">
        <f t="shared" si="7"/>
        <v>1942.0591749209582</v>
      </c>
      <c r="L34" s="28">
        <f t="shared" si="7"/>
        <v>1922.0084530058575</v>
      </c>
      <c r="M34" s="28">
        <f t="shared" si="7"/>
        <v>1320.4318957610135</v>
      </c>
      <c r="N34" s="28">
        <f t="shared" si="7"/>
        <v>902.53040094979053</v>
      </c>
      <c r="O34" s="28">
        <f t="shared" si="4"/>
        <v>789.16404967198298</v>
      </c>
      <c r="P34" s="28">
        <f t="shared" si="4"/>
        <v>1078.6813745508884</v>
      </c>
      <c r="Q34" s="28">
        <f t="shared" si="4"/>
        <v>1045.6798555993025</v>
      </c>
      <c r="R34" s="28">
        <f t="shared" si="4"/>
        <v>1321.1496085516521</v>
      </c>
      <c r="S34" s="28">
        <f t="shared" si="4"/>
        <v>845.44339762727532</v>
      </c>
      <c r="T34" s="28">
        <f t="shared" si="4"/>
        <v>659.63660016127687</v>
      </c>
      <c r="U34" s="28">
        <f t="shared" si="4"/>
        <v>2038.7028249680343</v>
      </c>
      <c r="V34" s="28">
        <f t="shared" si="4"/>
        <v>2043.348395419272</v>
      </c>
      <c r="W34" s="28">
        <f t="shared" si="4"/>
        <v>612.09767748534512</v>
      </c>
      <c r="X34" s="28">
        <f t="shared" si="4"/>
        <v>189.37800043634093</v>
      </c>
      <c r="Y34" s="28">
        <f t="shared" si="4"/>
        <v>449.46094099351387</v>
      </c>
      <c r="Z34" s="28">
        <f t="shared" si="4"/>
        <v>761.87016709633428</v>
      </c>
      <c r="AA34" s="28">
        <f t="shared" si="4"/>
        <v>588.40025843849264</v>
      </c>
      <c r="AB34" s="28" t="str">
        <f t="shared" si="4"/>
        <v/>
      </c>
      <c r="AC34" s="28">
        <f t="shared" si="6"/>
        <v>91.527946161828893</v>
      </c>
      <c r="AD34" s="28">
        <f t="shared" si="6"/>
        <v>3.4898430915577139</v>
      </c>
      <c r="AE34" s="28">
        <f t="shared" si="6"/>
        <v>659.54493198397279</v>
      </c>
      <c r="AF34" s="28">
        <f t="shared" si="6"/>
        <v>496.15838485880829</v>
      </c>
      <c r="AG34" s="28" t="str">
        <f t="shared" si="6"/>
        <v/>
      </c>
      <c r="AH34" s="28">
        <f t="shared" si="6"/>
        <v>496.54410504586582</v>
      </c>
      <c r="AI34" s="28">
        <f t="shared" si="6"/>
        <v>2033.0075374767578</v>
      </c>
      <c r="AJ34" s="28">
        <f t="shared" si="6"/>
        <v>587.89298551261163</v>
      </c>
      <c r="AK34" s="28">
        <f t="shared" si="6"/>
        <v>261.73638873899932</v>
      </c>
      <c r="AL34" s="28">
        <f t="shared" si="6"/>
        <v>1413.0295659370263</v>
      </c>
      <c r="AM34" s="28">
        <f t="shared" si="6"/>
        <v>1281.4955791204522</v>
      </c>
      <c r="AN34" s="28">
        <f t="shared" si="6"/>
        <v>1239.9484302287776</v>
      </c>
      <c r="AO34" s="28">
        <f t="shared" si="6"/>
        <v>2000.038132280509</v>
      </c>
      <c r="AP34" s="28">
        <f t="shared" si="6"/>
        <v>323.97252923586882</v>
      </c>
      <c r="AQ34" s="28">
        <f t="shared" si="6"/>
        <v>246.26131828062083</v>
      </c>
      <c r="AR34" s="28">
        <f t="shared" si="6"/>
        <v>1469.1742616819413</v>
      </c>
      <c r="AS34" s="28">
        <f t="shared" si="5"/>
        <v>1252.5370299597107</v>
      </c>
      <c r="AT34" s="28">
        <f t="shared" si="5"/>
        <v>2015.5875818425154</v>
      </c>
      <c r="AU34" s="28">
        <f t="shared" si="5"/>
        <v>1399.6690612741602</v>
      </c>
      <c r="AV34" s="28">
        <f t="shared" si="5"/>
        <v>1346.5927448821376</v>
      </c>
      <c r="AW34" s="28">
        <f t="shared" si="5"/>
        <v>1357.6355949570666</v>
      </c>
    </row>
    <row r="35" spans="1:49">
      <c r="A35" t="s">
        <v>759</v>
      </c>
      <c r="B35" s="23" t="s">
        <v>880</v>
      </c>
      <c r="C35">
        <v>40.272525000000002</v>
      </c>
      <c r="D35">
        <v>18.431091670000001</v>
      </c>
      <c r="E35" s="28">
        <f t="shared" si="7"/>
        <v>1493.7882077096722</v>
      </c>
      <c r="F35" s="28">
        <f t="shared" si="7"/>
        <v>1355.0296580458798</v>
      </c>
      <c r="G35" s="28">
        <f t="shared" si="7"/>
        <v>1476.6558695312569</v>
      </c>
      <c r="H35" s="28">
        <f t="shared" si="7"/>
        <v>1428.9483408171554</v>
      </c>
      <c r="I35" s="28">
        <f t="shared" si="7"/>
        <v>1379.3961687112992</v>
      </c>
      <c r="J35" s="28">
        <f t="shared" si="7"/>
        <v>1492.9523061017489</v>
      </c>
      <c r="K35" s="28">
        <f t="shared" si="7"/>
        <v>1674.6199014773194</v>
      </c>
      <c r="L35" s="28">
        <f t="shared" si="7"/>
        <v>1651.0103058352031</v>
      </c>
      <c r="M35" s="28">
        <f t="shared" si="7"/>
        <v>958.76263007104433</v>
      </c>
      <c r="N35" s="28">
        <f t="shared" si="7"/>
        <v>522.67383008699153</v>
      </c>
      <c r="O35" s="28">
        <f t="shared" si="4"/>
        <v>399.03668248645272</v>
      </c>
      <c r="P35" s="28">
        <f t="shared" si="4"/>
        <v>743.2466229906579</v>
      </c>
      <c r="Q35" s="28">
        <f t="shared" si="4"/>
        <v>685.36444153208424</v>
      </c>
      <c r="R35" s="28">
        <f t="shared" si="4"/>
        <v>960.323063112559</v>
      </c>
      <c r="S35" s="28">
        <f t="shared" si="4"/>
        <v>433.81845574506843</v>
      </c>
      <c r="T35" s="28">
        <f t="shared" si="4"/>
        <v>349.4439054345529</v>
      </c>
      <c r="U35" s="28">
        <f t="shared" si="4"/>
        <v>1695.653795288302</v>
      </c>
      <c r="V35" s="28">
        <f t="shared" si="4"/>
        <v>1704.1040341270002</v>
      </c>
      <c r="W35" s="28">
        <f t="shared" si="4"/>
        <v>549.70255191059539</v>
      </c>
      <c r="X35" s="28">
        <f t="shared" si="4"/>
        <v>437.6318896544069</v>
      </c>
      <c r="Y35" s="28">
        <f t="shared" si="4"/>
        <v>160.62654077310526</v>
      </c>
      <c r="Z35" s="28">
        <f t="shared" si="4"/>
        <v>866.10437985299075</v>
      </c>
      <c r="AA35" s="28">
        <f t="shared" si="4"/>
        <v>742.68249362859228</v>
      </c>
      <c r="AB35" s="28">
        <f t="shared" si="4"/>
        <v>497.31072146749119</v>
      </c>
      <c r="AC35" s="28">
        <f t="shared" si="6"/>
        <v>543.56371323298799</v>
      </c>
      <c r="AD35" s="28">
        <f t="shared" si="6"/>
        <v>496.02016322411833</v>
      </c>
      <c r="AE35" s="28">
        <f t="shared" si="6"/>
        <v>632.11672289338628</v>
      </c>
      <c r="AF35" s="28">
        <f t="shared" si="6"/>
        <v>4.0392293956161236</v>
      </c>
      <c r="AG35" s="28">
        <f t="shared" si="6"/>
        <v>496.54410504586582</v>
      </c>
      <c r="AH35" s="28" t="str">
        <f t="shared" si="6"/>
        <v/>
      </c>
      <c r="AI35" s="28">
        <f t="shared" si="6"/>
        <v>1661.5342832072497</v>
      </c>
      <c r="AJ35" s="28">
        <f t="shared" si="6"/>
        <v>959.99642721776161</v>
      </c>
      <c r="AK35" s="28">
        <f t="shared" si="6"/>
        <v>595.23366111913538</v>
      </c>
      <c r="AL35" s="28">
        <f t="shared" si="6"/>
        <v>1861.0368216676404</v>
      </c>
      <c r="AM35" s="28">
        <f t="shared" si="6"/>
        <v>1721.5881458586616</v>
      </c>
      <c r="AN35" s="28">
        <f t="shared" si="6"/>
        <v>1678.5141190406655</v>
      </c>
      <c r="AO35" s="28">
        <f t="shared" si="6"/>
        <v>1597.9265175124187</v>
      </c>
      <c r="AP35" s="28">
        <f t="shared" si="6"/>
        <v>814.24947197796075</v>
      </c>
      <c r="AQ35" s="28">
        <f t="shared" si="6"/>
        <v>742.41210947280013</v>
      </c>
      <c r="AR35" s="28">
        <f t="shared" si="6"/>
        <v>1077.4510863386306</v>
      </c>
      <c r="AS35" s="28">
        <f t="shared" si="5"/>
        <v>862.60800576818781</v>
      </c>
      <c r="AT35" s="28">
        <f t="shared" si="5"/>
        <v>1594.6569187174598</v>
      </c>
      <c r="AU35" s="28">
        <f t="shared" si="5"/>
        <v>1017.5705883836293</v>
      </c>
      <c r="AV35" s="28">
        <f t="shared" si="5"/>
        <v>964.46320951049927</v>
      </c>
      <c r="AW35" s="28">
        <f t="shared" si="5"/>
        <v>976.15401477493458</v>
      </c>
    </row>
    <row r="36" spans="1:49">
      <c r="A36" t="s">
        <v>830</v>
      </c>
      <c r="B36" s="23" t="s">
        <v>829</v>
      </c>
      <c r="C36">
        <v>33.966666670000002</v>
      </c>
      <c r="D36">
        <v>35.466666670000002</v>
      </c>
      <c r="E36" s="28">
        <f t="shared" si="7"/>
        <v>172.21929080083785</v>
      </c>
      <c r="F36" s="28">
        <f t="shared" si="7"/>
        <v>307.86562266122735</v>
      </c>
      <c r="G36" s="28">
        <f t="shared" si="7"/>
        <v>198.62860496833446</v>
      </c>
      <c r="H36" s="28">
        <f t="shared" si="7"/>
        <v>237.49486924952259</v>
      </c>
      <c r="I36" s="28">
        <f t="shared" si="7"/>
        <v>282.13886311347244</v>
      </c>
      <c r="J36" s="28">
        <f t="shared" si="7"/>
        <v>173.31042543783224</v>
      </c>
      <c r="K36" s="28">
        <f t="shared" si="7"/>
        <v>496.62619568520915</v>
      </c>
      <c r="L36" s="28">
        <f t="shared" si="7"/>
        <v>480.91780843308817</v>
      </c>
      <c r="M36" s="28">
        <f t="shared" si="7"/>
        <v>713.82546969940131</v>
      </c>
      <c r="N36" s="28">
        <f t="shared" si="7"/>
        <v>1147.1628267369715</v>
      </c>
      <c r="O36" s="28">
        <f t="shared" si="7"/>
        <v>1270.295204870321</v>
      </c>
      <c r="P36" s="28">
        <f t="shared" si="7"/>
        <v>954.32702059296128</v>
      </c>
      <c r="Q36" s="28">
        <f t="shared" si="7"/>
        <v>991.72863727613253</v>
      </c>
      <c r="R36" s="28">
        <f t="shared" si="7"/>
        <v>712.90546510698459</v>
      </c>
      <c r="S36" s="28">
        <f t="shared" si="7"/>
        <v>1228.3119797199686</v>
      </c>
      <c r="T36" s="28">
        <f t="shared" si="7"/>
        <v>1377.7505669410812</v>
      </c>
      <c r="U36" s="28">
        <f t="shared" ref="U36:AJ50" si="8">IFERROR(IF(AND($C36&lt;&gt;"",$D36&lt;&gt;"",(ACOS((SIN(RADIANS($C36)) * SIN(RADIANS(U$3))) + (COS(RADIANS($C36)) * COS(RADIANS(U$3))) * (COS(RADIANS(U$4) - RADIANS($D36)))) *$C$3)&gt;1),ACOS((SIN(RADIANS($C36)) * SIN(RADIANS(U$3))) + (COS(RADIANS($C36)) * COS(RADIANS(U$3))) * (COS(RADIANS(U$4) - RADIANS($D36)))) *$C$3,""),"")</f>
        <v>151.72256085738252</v>
      </c>
      <c r="V36" s="28">
        <f t="shared" si="8"/>
        <v>171.97091948556763</v>
      </c>
      <c r="W36" s="28">
        <f t="shared" si="8"/>
        <v>2173.0393983607319</v>
      </c>
      <c r="X36" s="28">
        <f t="shared" si="8"/>
        <v>1861.961031170111</v>
      </c>
      <c r="Y36" s="28">
        <f t="shared" si="8"/>
        <v>1815.721341111474</v>
      </c>
      <c r="Z36" s="28">
        <f t="shared" si="8"/>
        <v>2509.69245304275</v>
      </c>
      <c r="AA36" s="28">
        <f t="shared" si="8"/>
        <v>2401.8719936991911</v>
      </c>
      <c r="AB36" s="28">
        <f t="shared" si="8"/>
        <v>2033.7665291294729</v>
      </c>
      <c r="AC36" s="28">
        <f t="shared" si="8"/>
        <v>2018.5151961034867</v>
      </c>
      <c r="AD36" s="28">
        <f t="shared" si="8"/>
        <v>2034.6480974014262</v>
      </c>
      <c r="AE36" s="28">
        <f t="shared" si="8"/>
        <v>2254.7527150988599</v>
      </c>
      <c r="AF36" s="28">
        <f t="shared" si="8"/>
        <v>1664.742443166296</v>
      </c>
      <c r="AG36" s="28">
        <f t="shared" si="8"/>
        <v>2033.0075374767578</v>
      </c>
      <c r="AH36" s="28">
        <f t="shared" si="8"/>
        <v>1661.5342832072497</v>
      </c>
      <c r="AI36" s="28" t="str">
        <f t="shared" si="6"/>
        <v/>
      </c>
      <c r="AJ36" s="28">
        <f t="shared" si="6"/>
        <v>2089.4427278388798</v>
      </c>
      <c r="AK36" s="28">
        <f t="shared" si="6"/>
        <v>1923.0809595804701</v>
      </c>
      <c r="AL36" s="28">
        <f t="shared" si="6"/>
        <v>3439.0647244004322</v>
      </c>
      <c r="AM36" s="28">
        <f t="shared" si="6"/>
        <v>3311.9605994316125</v>
      </c>
      <c r="AN36" s="28">
        <f t="shared" si="6"/>
        <v>3271.0704528478718</v>
      </c>
      <c r="AO36" s="28">
        <f t="shared" si="6"/>
        <v>182.8642778888414</v>
      </c>
      <c r="AP36" s="28">
        <f t="shared" si="6"/>
        <v>2335.7946851012402</v>
      </c>
      <c r="AQ36" s="28">
        <f t="shared" si="6"/>
        <v>2243.6847344901962</v>
      </c>
      <c r="AR36" s="28">
        <f t="shared" si="6"/>
        <v>585.11716061893981</v>
      </c>
      <c r="AS36" s="28">
        <f t="shared" si="5"/>
        <v>799.03780118404302</v>
      </c>
      <c r="AT36" s="28">
        <f t="shared" si="5"/>
        <v>300.77505921571145</v>
      </c>
      <c r="AU36" s="28">
        <f t="shared" si="5"/>
        <v>644.36744563365164</v>
      </c>
      <c r="AV36" s="28">
        <f t="shared" si="5"/>
        <v>697.77819191428659</v>
      </c>
      <c r="AW36" s="28">
        <f t="shared" si="5"/>
        <v>686.15105356134222</v>
      </c>
    </row>
    <row r="37" spans="1:49">
      <c r="A37" t="s">
        <v>753</v>
      </c>
      <c r="B37" s="23" t="s">
        <v>932</v>
      </c>
      <c r="C37">
        <v>32.839399999999998</v>
      </c>
      <c r="D37">
        <v>12.953200000000001</v>
      </c>
      <c r="E37" s="28">
        <f t="shared" si="7"/>
        <v>1959.4013396749788</v>
      </c>
      <c r="F37" s="28">
        <f t="shared" si="7"/>
        <v>1807.9172693518785</v>
      </c>
      <c r="G37" s="28">
        <f t="shared" si="7"/>
        <v>1959.7655521505424</v>
      </c>
      <c r="H37" s="28">
        <f t="shared" si="7"/>
        <v>1862.5252891863227</v>
      </c>
      <c r="I37" s="28">
        <f t="shared" si="7"/>
        <v>1842.1394979060087</v>
      </c>
      <c r="J37" s="28">
        <f t="shared" si="7"/>
        <v>1959.2256896614333</v>
      </c>
      <c r="K37" s="28">
        <f t="shared" si="7"/>
        <v>1857.0298430266257</v>
      </c>
      <c r="L37" s="28">
        <f t="shared" si="7"/>
        <v>1843.3807426272306</v>
      </c>
      <c r="M37" s="28">
        <f t="shared" si="7"/>
        <v>1434.8934432732003</v>
      </c>
      <c r="N37" s="28">
        <f t="shared" si="7"/>
        <v>1125.5120004367823</v>
      </c>
      <c r="O37" s="28">
        <f t="shared" si="7"/>
        <v>1056.9809695749207</v>
      </c>
      <c r="P37" s="28">
        <f t="shared" si="7"/>
        <v>1204.6085182242516</v>
      </c>
      <c r="Q37" s="28">
        <f t="shared" si="7"/>
        <v>1209.6697764712424</v>
      </c>
      <c r="R37" s="28">
        <f t="shared" si="7"/>
        <v>1434.3449299285858</v>
      </c>
      <c r="S37" s="28">
        <f t="shared" si="7"/>
        <v>1120.353853140499</v>
      </c>
      <c r="T37" s="28">
        <f t="shared" si="7"/>
        <v>905.86987216120565</v>
      </c>
      <c r="U37" s="28">
        <f t="shared" si="8"/>
        <v>2051.2819601171022</v>
      </c>
      <c r="V37" s="28">
        <f t="shared" si="8"/>
        <v>2049.9709972767214</v>
      </c>
      <c r="W37" s="28">
        <f t="shared" si="8"/>
        <v>1199.629461461298</v>
      </c>
      <c r="X37" s="28">
        <f t="shared" si="8"/>
        <v>530.3920253586507</v>
      </c>
      <c r="Y37" s="28">
        <f t="shared" si="8"/>
        <v>984.99234797629356</v>
      </c>
      <c r="Z37" s="28">
        <f t="shared" si="8"/>
        <v>1308.3189828154052</v>
      </c>
      <c r="AA37" s="28">
        <f t="shared" si="8"/>
        <v>1134.9440771842528</v>
      </c>
      <c r="AB37" s="28">
        <f t="shared" si="8"/>
        <v>587.66048863831099</v>
      </c>
      <c r="AC37" s="28">
        <f t="shared" si="8"/>
        <v>497.3968029715341</v>
      </c>
      <c r="AD37" s="28">
        <f t="shared" si="8"/>
        <v>591.04286940067118</v>
      </c>
      <c r="AE37" s="28">
        <f t="shared" si="8"/>
        <v>1243.6140763173205</v>
      </c>
      <c r="AF37" s="28">
        <f t="shared" si="8"/>
        <v>961.6922933659348</v>
      </c>
      <c r="AG37" s="28">
        <f t="shared" si="8"/>
        <v>587.89298551261163</v>
      </c>
      <c r="AH37" s="28">
        <f t="shared" si="8"/>
        <v>959.99642721776161</v>
      </c>
      <c r="AI37" s="28">
        <f t="shared" si="6"/>
        <v>2089.4427278388798</v>
      </c>
      <c r="AJ37" s="28" t="str">
        <f t="shared" si="6"/>
        <v/>
      </c>
      <c r="AK37" s="28">
        <f t="shared" si="6"/>
        <v>369.82153747771605</v>
      </c>
      <c r="AL37" s="28">
        <f t="shared" si="6"/>
        <v>1481.4770049181748</v>
      </c>
      <c r="AM37" s="28">
        <f t="shared" si="6"/>
        <v>1388.1982196968149</v>
      </c>
      <c r="AN37" s="28">
        <f t="shared" si="6"/>
        <v>1356.2789611574487</v>
      </c>
      <c r="AO37" s="28">
        <f t="shared" si="6"/>
        <v>2109.0576310970605</v>
      </c>
      <c r="AP37" s="28">
        <f t="shared" si="6"/>
        <v>566.16722485261664</v>
      </c>
      <c r="AQ37" s="28">
        <f t="shared" si="6"/>
        <v>509.3198109740261</v>
      </c>
      <c r="AR37" s="28">
        <f t="shared" si="6"/>
        <v>1607.1939549433735</v>
      </c>
      <c r="AS37" s="28">
        <f t="shared" ref="AS37:AW37" si="9">IFERROR(IF(AND($C37&lt;&gt;"",$D37&lt;&gt;"",(ACOS((SIN(RADIANS($C37)) * SIN(RADIANS(AS$3))) + (COS(RADIANS($C37)) * COS(RADIANS(AS$3))) * (COS(RADIANS(AS$4) - RADIANS($D37)))) *$C$3)&gt;1),ACOS((SIN(RADIANS($C37)) * SIN(RADIANS(AS$3))) + (COS(RADIANS($C37)) * COS(RADIANS(AS$3))) * (COS(RADIANS(AS$4) - RADIANS($D37)))) *$C$3,""),"")</f>
        <v>1416.8215760675118</v>
      </c>
      <c r="AT37" s="28">
        <f t="shared" si="9"/>
        <v>2157.2458160125102</v>
      </c>
      <c r="AU37" s="28">
        <f t="shared" si="9"/>
        <v>1531.8718849594979</v>
      </c>
      <c r="AV37" s="28">
        <f t="shared" si="9"/>
        <v>1485.9769202158066</v>
      </c>
      <c r="AW37" s="28">
        <f t="shared" si="9"/>
        <v>1494.5602905092348</v>
      </c>
    </row>
    <row r="38" spans="1:49">
      <c r="A38" t="s">
        <v>745</v>
      </c>
      <c r="B38" s="23" t="s">
        <v>985</v>
      </c>
      <c r="C38">
        <v>35.923537750000001</v>
      </c>
      <c r="D38">
        <v>14.46198225</v>
      </c>
      <c r="E38" s="28">
        <f t="shared" si="7"/>
        <v>1775.699086335899</v>
      </c>
      <c r="F38" s="28">
        <f t="shared" si="7"/>
        <v>1623.9101628433364</v>
      </c>
      <c r="G38" s="28">
        <f t="shared" si="7"/>
        <v>1769.7589100354073</v>
      </c>
      <c r="H38" s="28">
        <f t="shared" si="7"/>
        <v>1687.3740768833704</v>
      </c>
      <c r="I38" s="28">
        <f t="shared" si="7"/>
        <v>1655.7799669255228</v>
      </c>
      <c r="J38" s="28">
        <f t="shared" si="7"/>
        <v>1775.2795281133472</v>
      </c>
      <c r="K38" s="28">
        <f t="shared" si="7"/>
        <v>1775.5644863881407</v>
      </c>
      <c r="L38" s="28">
        <f t="shared" si="7"/>
        <v>1757.5917786152074</v>
      </c>
      <c r="M38" s="28">
        <f t="shared" si="7"/>
        <v>1225.3525993815151</v>
      </c>
      <c r="N38" s="28">
        <f t="shared" si="7"/>
        <v>850.05866530161256</v>
      </c>
      <c r="O38" s="28">
        <f t="shared" si="7"/>
        <v>758.04299226742148</v>
      </c>
      <c r="P38" s="28">
        <f t="shared" si="7"/>
        <v>982.34040426407728</v>
      </c>
      <c r="Q38" s="28">
        <f t="shared" si="7"/>
        <v>967.03410685236486</v>
      </c>
      <c r="R38" s="28">
        <f t="shared" si="7"/>
        <v>1225.4976471485934</v>
      </c>
      <c r="S38" s="28">
        <f t="shared" si="7"/>
        <v>820.83003236030868</v>
      </c>
      <c r="T38" s="28">
        <f t="shared" si="7"/>
        <v>608.61396483218539</v>
      </c>
      <c r="U38" s="28">
        <f t="shared" si="8"/>
        <v>1910.5918891949427</v>
      </c>
      <c r="V38" s="28">
        <f t="shared" si="8"/>
        <v>1912.8777590364402</v>
      </c>
      <c r="W38" s="28">
        <f t="shared" si="8"/>
        <v>859.26351948661897</v>
      </c>
      <c r="X38" s="28">
        <f t="shared" si="8"/>
        <v>160.67358658544751</v>
      </c>
      <c r="Y38" s="28">
        <f t="shared" si="8"/>
        <v>615.50672406439162</v>
      </c>
      <c r="Z38" s="28">
        <f t="shared" si="8"/>
        <v>1023.3442237440855</v>
      </c>
      <c r="AA38" s="28">
        <f t="shared" si="8"/>
        <v>849.51621740891812</v>
      </c>
      <c r="AB38" s="28">
        <f t="shared" si="8"/>
        <v>261.86125518799082</v>
      </c>
      <c r="AC38" s="28">
        <f t="shared" si="8"/>
        <v>176.79889420707474</v>
      </c>
      <c r="AD38" s="28">
        <f t="shared" si="8"/>
        <v>265.2262242753514</v>
      </c>
      <c r="AE38" s="28">
        <f t="shared" si="8"/>
        <v>913.31631093818885</v>
      </c>
      <c r="AF38" s="28">
        <f t="shared" si="8"/>
        <v>596.6327437624833</v>
      </c>
      <c r="AG38" s="28">
        <f t="shared" si="8"/>
        <v>261.73638873899932</v>
      </c>
      <c r="AH38" s="28">
        <f t="shared" si="8"/>
        <v>595.23366111913538</v>
      </c>
      <c r="AI38" s="28">
        <f t="shared" si="8"/>
        <v>1923.0809595804701</v>
      </c>
      <c r="AJ38" s="28">
        <f t="shared" si="8"/>
        <v>369.82153747771605</v>
      </c>
      <c r="AK38" s="28" t="str">
        <f t="shared" ref="AK38:AW50" si="10">IFERROR(IF(AND($C38&lt;&gt;"",$D38&lt;&gt;"",(ACOS((SIN(RADIANS($C38)) * SIN(RADIANS(AK$3))) + (COS(RADIANS($C38)) * COS(RADIANS(AK$3))) * (COS(RADIANS(AK$4) - RADIANS($D38)))) *$C$3)&gt;1),ACOS((SIN(RADIANS($C38)) * SIN(RADIANS(AK$3))) + (COS(RADIANS($C38)) * COS(RADIANS(AK$3))) * (COS(RADIANS(AK$4) - RADIANS($D38)))) *$C$3,""),"")</f>
        <v/>
      </c>
      <c r="AL38" s="28">
        <f t="shared" si="10"/>
        <v>1525.3779447818513</v>
      </c>
      <c r="AM38" s="28">
        <f t="shared" si="10"/>
        <v>1406.4457436095552</v>
      </c>
      <c r="AN38" s="28">
        <f t="shared" si="10"/>
        <v>1367.7801955955397</v>
      </c>
      <c r="AO38" s="28">
        <f t="shared" si="10"/>
        <v>1912.8526449553435</v>
      </c>
      <c r="AP38" s="28">
        <f t="shared" si="10"/>
        <v>436.42998054201558</v>
      </c>
      <c r="AQ38" s="28">
        <f t="shared" si="10"/>
        <v>344.13931474549474</v>
      </c>
      <c r="AR38" s="28">
        <f t="shared" si="10"/>
        <v>1388.1899898088545</v>
      </c>
      <c r="AS38" s="28">
        <f t="shared" si="10"/>
        <v>1179.8369549517722</v>
      </c>
      <c r="AT38" s="28">
        <f t="shared" si="10"/>
        <v>1943.558102989952</v>
      </c>
      <c r="AU38" s="28">
        <f t="shared" si="10"/>
        <v>1314.6102230513095</v>
      </c>
      <c r="AV38" s="28">
        <f t="shared" si="10"/>
        <v>1263.8593597574957</v>
      </c>
      <c r="AW38" s="28">
        <f t="shared" si="10"/>
        <v>1273.9601798763022</v>
      </c>
    </row>
    <row r="39" spans="1:49">
      <c r="A39" t="s">
        <v>758</v>
      </c>
      <c r="B39" s="23" t="s">
        <v>958</v>
      </c>
      <c r="C39">
        <v>36.81456</v>
      </c>
      <c r="D39">
        <v>-2.561131</v>
      </c>
      <c r="E39" s="28">
        <f t="shared" si="7"/>
        <v>3285.0129823232342</v>
      </c>
      <c r="F39" s="28">
        <f t="shared" si="7"/>
        <v>3135.0361551113119</v>
      </c>
      <c r="G39" s="28">
        <f t="shared" si="7"/>
        <v>3275.5633090367573</v>
      </c>
      <c r="H39" s="28">
        <f t="shared" si="7"/>
        <v>3201.8571513746847</v>
      </c>
      <c r="I39" s="28">
        <f t="shared" si="7"/>
        <v>3165.259912858141</v>
      </c>
      <c r="J39" s="28">
        <f t="shared" si="7"/>
        <v>3284.4672049310216</v>
      </c>
      <c r="K39" s="28">
        <f t="shared" si="7"/>
        <v>3295.4819047832998</v>
      </c>
      <c r="L39" s="28">
        <f t="shared" si="7"/>
        <v>3278.5583696669623</v>
      </c>
      <c r="M39" s="28">
        <f t="shared" si="7"/>
        <v>2729.8727634496099</v>
      </c>
      <c r="N39" s="28">
        <f t="shared" si="7"/>
        <v>2315.4765817914727</v>
      </c>
      <c r="O39" s="28">
        <f t="shared" si="7"/>
        <v>2200.6602608463945</v>
      </c>
      <c r="P39" s="28">
        <f t="shared" si="7"/>
        <v>2486.5830102319701</v>
      </c>
      <c r="Q39" s="28">
        <f t="shared" si="7"/>
        <v>2457.4930256016587</v>
      </c>
      <c r="R39" s="28">
        <f t="shared" si="7"/>
        <v>2730.4310102943818</v>
      </c>
      <c r="S39" s="28">
        <f t="shared" si="7"/>
        <v>2255.0173661437448</v>
      </c>
      <c r="T39" s="28">
        <f t="shared" si="7"/>
        <v>2072.4272229389408</v>
      </c>
      <c r="U39" s="28">
        <f t="shared" si="8"/>
        <v>3434.0343478108312</v>
      </c>
      <c r="V39" s="28">
        <f t="shared" si="8"/>
        <v>3436.8947815705128</v>
      </c>
      <c r="W39" s="28">
        <f t="shared" si="8"/>
        <v>1558.2793653511678</v>
      </c>
      <c r="X39" s="28">
        <f t="shared" si="8"/>
        <v>1577.387782709498</v>
      </c>
      <c r="Y39" s="28">
        <f t="shared" si="8"/>
        <v>1744.387889086029</v>
      </c>
      <c r="Z39" s="28">
        <f t="shared" si="8"/>
        <v>1304.3823441486495</v>
      </c>
      <c r="AA39" s="28">
        <f t="shared" si="8"/>
        <v>1273.3656935628751</v>
      </c>
      <c r="AB39" s="28">
        <f t="shared" si="8"/>
        <v>1412.2429657667071</v>
      </c>
      <c r="AC39" s="28">
        <f t="shared" si="8"/>
        <v>1420.7451651371819</v>
      </c>
      <c r="AD39" s="28">
        <f t="shared" si="8"/>
        <v>1411.8011361868823</v>
      </c>
      <c r="AE39" s="28">
        <f t="shared" si="8"/>
        <v>1513.9346074250504</v>
      </c>
      <c r="AF39" s="28">
        <f t="shared" si="8"/>
        <v>1859.1555201293643</v>
      </c>
      <c r="AG39" s="28">
        <f t="shared" si="8"/>
        <v>1413.0295659370263</v>
      </c>
      <c r="AH39" s="28">
        <f t="shared" si="8"/>
        <v>1861.0368216676404</v>
      </c>
      <c r="AI39" s="28">
        <f t="shared" si="8"/>
        <v>3439.0647244004322</v>
      </c>
      <c r="AJ39" s="28">
        <f t="shared" si="8"/>
        <v>1481.4770049181748</v>
      </c>
      <c r="AK39" s="28">
        <f t="shared" si="10"/>
        <v>1525.3779447818513</v>
      </c>
      <c r="AL39" s="28" t="str">
        <f t="shared" si="10"/>
        <v/>
      </c>
      <c r="AM39" s="28">
        <f t="shared" si="10"/>
        <v>146.47249542572382</v>
      </c>
      <c r="AN39" s="28">
        <f t="shared" si="10"/>
        <v>189.4233101246208</v>
      </c>
      <c r="AO39" s="28">
        <f t="shared" si="10"/>
        <v>3412.4846601115369</v>
      </c>
      <c r="AP39" s="28">
        <f t="shared" si="10"/>
        <v>1103.2715051327509</v>
      </c>
      <c r="AQ39" s="28">
        <f t="shared" si="10"/>
        <v>1195.498623948509</v>
      </c>
      <c r="AR39" s="28">
        <f t="shared" si="10"/>
        <v>2881.7239881179512</v>
      </c>
      <c r="AS39" s="28">
        <f t="shared" si="10"/>
        <v>2665.4408055063295</v>
      </c>
      <c r="AT39" s="28">
        <f t="shared" si="10"/>
        <v>3428.3888588801342</v>
      </c>
      <c r="AU39" s="28">
        <f t="shared" si="10"/>
        <v>2811.5534986212278</v>
      </c>
      <c r="AV39" s="28">
        <f t="shared" si="10"/>
        <v>2758.70617264373</v>
      </c>
      <c r="AW39" s="28">
        <f t="shared" si="10"/>
        <v>2769.6374899248585</v>
      </c>
    </row>
    <row r="40" spans="1:49">
      <c r="A40" t="s">
        <v>758</v>
      </c>
      <c r="B40" s="23" t="s">
        <v>943</v>
      </c>
      <c r="C40">
        <v>37.571508999999999</v>
      </c>
      <c r="D40">
        <v>-1.2077830000000001</v>
      </c>
      <c r="E40" s="28">
        <f t="shared" si="7"/>
        <v>3156.207207903874</v>
      </c>
      <c r="F40" s="28">
        <f t="shared" si="7"/>
        <v>3006.8854629082693</v>
      </c>
      <c r="G40" s="28">
        <f t="shared" si="7"/>
        <v>3145.9723422326315</v>
      </c>
      <c r="H40" s="28">
        <f t="shared" si="7"/>
        <v>3074.5452439922651</v>
      </c>
      <c r="I40" s="28">
        <f t="shared" si="7"/>
        <v>3036.6584799201646</v>
      </c>
      <c r="J40" s="28">
        <f t="shared" si="7"/>
        <v>3155.6317186796423</v>
      </c>
      <c r="K40" s="28">
        <f t="shared" si="7"/>
        <v>3180.7896195008616</v>
      </c>
      <c r="L40" s="28">
        <f t="shared" si="7"/>
        <v>3163.2689316255446</v>
      </c>
      <c r="M40" s="28">
        <f t="shared" si="7"/>
        <v>2600.9832533054991</v>
      </c>
      <c r="N40" s="28">
        <f t="shared" si="7"/>
        <v>2182.8770105629164</v>
      </c>
      <c r="O40" s="28">
        <f t="shared" si="7"/>
        <v>2066.7689129281835</v>
      </c>
      <c r="P40" s="28">
        <f t="shared" si="7"/>
        <v>2358.2605081610714</v>
      </c>
      <c r="Q40" s="28">
        <f t="shared" si="7"/>
        <v>2327.1100402036427</v>
      </c>
      <c r="R40" s="28">
        <f t="shared" si="7"/>
        <v>2601.6206497111821</v>
      </c>
      <c r="S40" s="28">
        <f t="shared" si="7"/>
        <v>2120.1979753941905</v>
      </c>
      <c r="T40" s="28">
        <f t="shared" si="7"/>
        <v>1941.0775889867321</v>
      </c>
      <c r="U40" s="28">
        <f t="shared" si="8"/>
        <v>3310.5017415301008</v>
      </c>
      <c r="V40" s="28">
        <f t="shared" si="8"/>
        <v>3313.8590381305371</v>
      </c>
      <c r="W40" s="28">
        <f t="shared" si="8"/>
        <v>1411.8595054333782</v>
      </c>
      <c r="X40" s="28">
        <f t="shared" si="8"/>
        <v>1450.2207710017617</v>
      </c>
      <c r="Y40" s="28">
        <f t="shared" si="8"/>
        <v>1602.3648848126973</v>
      </c>
      <c r="Z40" s="28">
        <f t="shared" si="8"/>
        <v>1159.3933228929686</v>
      </c>
      <c r="AA40" s="28">
        <f t="shared" si="8"/>
        <v>1126.8931984535714</v>
      </c>
      <c r="AB40" s="28">
        <f t="shared" si="8"/>
        <v>1280.7179292902001</v>
      </c>
      <c r="AC40" s="28">
        <f t="shared" si="8"/>
        <v>1293.8845104023058</v>
      </c>
      <c r="AD40" s="28">
        <f t="shared" si="8"/>
        <v>1280.1113319165038</v>
      </c>
      <c r="AE40" s="28">
        <f t="shared" si="8"/>
        <v>1367.4967145985579</v>
      </c>
      <c r="AF40" s="28">
        <f t="shared" si="8"/>
        <v>1719.6170136199796</v>
      </c>
      <c r="AG40" s="28">
        <f t="shared" si="8"/>
        <v>1281.4955791204522</v>
      </c>
      <c r="AH40" s="28">
        <f t="shared" si="8"/>
        <v>1721.5881458586616</v>
      </c>
      <c r="AI40" s="28">
        <f t="shared" si="8"/>
        <v>3311.9605994316125</v>
      </c>
      <c r="AJ40" s="28">
        <f t="shared" si="8"/>
        <v>1388.1982196968149</v>
      </c>
      <c r="AK40" s="28">
        <f t="shared" si="10"/>
        <v>1406.4457436095552</v>
      </c>
      <c r="AL40" s="28">
        <f t="shared" si="10"/>
        <v>146.47249542572382</v>
      </c>
      <c r="AM40" s="28" t="str">
        <f t="shared" si="10"/>
        <v/>
      </c>
      <c r="AN40" s="28">
        <f t="shared" si="10"/>
        <v>43.512294172325511</v>
      </c>
      <c r="AO40" s="28">
        <f t="shared" si="10"/>
        <v>3281.4839729137711</v>
      </c>
      <c r="AP40" s="28">
        <f t="shared" si="10"/>
        <v>977.95586161933215</v>
      </c>
      <c r="AQ40" s="28">
        <f t="shared" si="10"/>
        <v>1070.9984544046838</v>
      </c>
      <c r="AR40" s="28">
        <f t="shared" si="10"/>
        <v>2750.6192480410696</v>
      </c>
      <c r="AS40" s="28">
        <f t="shared" si="10"/>
        <v>2533.7640003634751</v>
      </c>
      <c r="AT40" s="28">
        <f t="shared" si="10"/>
        <v>3295.0419093776836</v>
      </c>
      <c r="AU40" s="28">
        <f t="shared" si="10"/>
        <v>2681.1409484106725</v>
      </c>
      <c r="AV40" s="28">
        <f t="shared" si="10"/>
        <v>2628.0855364875524</v>
      </c>
      <c r="AW40" s="28">
        <f t="shared" si="10"/>
        <v>2639.119921818336</v>
      </c>
    </row>
    <row r="41" spans="1:49">
      <c r="A41" t="s">
        <v>758</v>
      </c>
      <c r="B41" s="23" t="s">
        <v>757</v>
      </c>
      <c r="C41">
        <v>37.73089550000001</v>
      </c>
      <c r="D41">
        <v>-0.75639389285714276</v>
      </c>
      <c r="E41" s="28">
        <f t="shared" si="7"/>
        <v>3114.9752197610405</v>
      </c>
      <c r="F41" s="28">
        <f t="shared" si="7"/>
        <v>2965.7983054756241</v>
      </c>
      <c r="G41" s="28">
        <f t="shared" si="7"/>
        <v>3104.5816683639678</v>
      </c>
      <c r="H41" s="28">
        <f t="shared" si="7"/>
        <v>3033.6279398278102</v>
      </c>
      <c r="I41" s="28">
        <f t="shared" si="7"/>
        <v>2995.4762112577178</v>
      </c>
      <c r="J41" s="28">
        <f t="shared" si="7"/>
        <v>3114.3936992204981</v>
      </c>
      <c r="K41" s="28">
        <f t="shared" si="7"/>
        <v>3142.691900020855</v>
      </c>
      <c r="L41" s="28">
        <f t="shared" si="7"/>
        <v>3125.0328260686988</v>
      </c>
      <c r="M41" s="28">
        <f t="shared" si="7"/>
        <v>2559.7758341274425</v>
      </c>
      <c r="N41" s="28">
        <f t="shared" si="7"/>
        <v>2140.9610774499652</v>
      </c>
      <c r="O41" s="28">
        <f t="shared" si="7"/>
        <v>2024.6155074131227</v>
      </c>
      <c r="P41" s="28">
        <f t="shared" si="7"/>
        <v>2317.1961483216396</v>
      </c>
      <c r="Q41" s="28">
        <f t="shared" si="7"/>
        <v>2285.6220494247536</v>
      </c>
      <c r="R41" s="28">
        <f t="shared" si="7"/>
        <v>2560.4295697182238</v>
      </c>
      <c r="S41" s="28">
        <f t="shared" si="7"/>
        <v>2077.8673740433401</v>
      </c>
      <c r="T41" s="28">
        <f t="shared" si="7"/>
        <v>1899.4373539899236</v>
      </c>
      <c r="U41" s="28">
        <f t="shared" si="8"/>
        <v>3270.37622741922</v>
      </c>
      <c r="V41" s="28">
        <f t="shared" si="8"/>
        <v>3273.8421829304871</v>
      </c>
      <c r="W41" s="28">
        <f t="shared" si="8"/>
        <v>1368.8846139013372</v>
      </c>
      <c r="X41" s="28">
        <f t="shared" si="8"/>
        <v>1409.5835126738382</v>
      </c>
      <c r="Y41" s="28">
        <f t="shared" si="8"/>
        <v>1558.9773586726901</v>
      </c>
      <c r="Z41" s="28">
        <f t="shared" si="8"/>
        <v>1118.3772939278172</v>
      </c>
      <c r="AA41" s="28">
        <f t="shared" si="8"/>
        <v>1084.1361319544135</v>
      </c>
      <c r="AB41" s="28">
        <f t="shared" si="8"/>
        <v>1239.1729317329946</v>
      </c>
      <c r="AC41" s="28">
        <f t="shared" si="8"/>
        <v>1253.3751836671261</v>
      </c>
      <c r="AD41" s="28">
        <f t="shared" si="8"/>
        <v>1238.5313016467651</v>
      </c>
      <c r="AE41" s="28">
        <f t="shared" si="8"/>
        <v>1324.9331829975374</v>
      </c>
      <c r="AF41" s="28">
        <f t="shared" si="8"/>
        <v>1676.5301583406047</v>
      </c>
      <c r="AG41" s="28">
        <f t="shared" si="8"/>
        <v>1239.9484302287776</v>
      </c>
      <c r="AH41" s="28">
        <f t="shared" si="8"/>
        <v>1678.5141190406655</v>
      </c>
      <c r="AI41" s="28">
        <f t="shared" si="8"/>
        <v>3271.0704528478718</v>
      </c>
      <c r="AJ41" s="28">
        <f t="shared" si="8"/>
        <v>1356.2789611574487</v>
      </c>
      <c r="AK41" s="28">
        <f t="shared" si="10"/>
        <v>1367.7801955955397</v>
      </c>
      <c r="AL41" s="28">
        <f t="shared" si="10"/>
        <v>189.4233101246208</v>
      </c>
      <c r="AM41" s="28">
        <f t="shared" si="10"/>
        <v>43.512294172325511</v>
      </c>
      <c r="AN41" s="28" t="str">
        <f t="shared" si="10"/>
        <v/>
      </c>
      <c r="AO41" s="28">
        <f t="shared" si="10"/>
        <v>3239.8061408110484</v>
      </c>
      <c r="AP41" s="28">
        <f t="shared" si="10"/>
        <v>938.00167259053171</v>
      </c>
      <c r="AQ41" s="28">
        <f t="shared" si="10"/>
        <v>1031.1729765293896</v>
      </c>
      <c r="AR41" s="28">
        <f t="shared" si="10"/>
        <v>2708.9516121946026</v>
      </c>
      <c r="AS41" s="28">
        <f t="shared" si="10"/>
        <v>2491.999211343782</v>
      </c>
      <c r="AT41" s="28">
        <f t="shared" si="10"/>
        <v>3252.9176325814678</v>
      </c>
      <c r="AU41" s="28">
        <f t="shared" si="10"/>
        <v>2639.6161970057719</v>
      </c>
      <c r="AV41" s="28">
        <f t="shared" si="10"/>
        <v>2586.5231050341831</v>
      </c>
      <c r="AW41" s="28">
        <f t="shared" si="10"/>
        <v>2597.577303012119</v>
      </c>
    </row>
    <row r="42" spans="1:49">
      <c r="A42" t="s">
        <v>747</v>
      </c>
      <c r="B42" s="23" t="s">
        <v>869</v>
      </c>
      <c r="C42">
        <v>35.6</v>
      </c>
      <c r="D42">
        <v>35.700000000000003</v>
      </c>
      <c r="E42" s="28">
        <f t="shared" ref="E42:T50" si="11">IFERROR(IF(AND($C42&lt;&gt;"",$D42&lt;&gt;"",(ACOS((SIN(RADIANS($C42)) * SIN(RADIANS(E$3))) + (COS(RADIANS($C42)) * COS(RADIANS(E$3))) * (COS(RADIANS(E$4) - RADIANS($D42)))) *$C$3)&gt;1),ACOS((SIN(RADIANS($C42)) * SIN(RADIANS(E$3))) + (COS(RADIANS($C42)) * COS(RADIANS(E$3))) * (COS(RADIANS(E$4) - RADIANS($D42)))) *$C$3,""),"")</f>
        <v>162.32749207852001</v>
      </c>
      <c r="F42" s="28">
        <f t="shared" si="11"/>
        <v>304.39569373098715</v>
      </c>
      <c r="G42" s="28">
        <f t="shared" si="11"/>
        <v>151.3969483804056</v>
      </c>
      <c r="H42" s="28">
        <f t="shared" si="11"/>
        <v>266.65625810874081</v>
      </c>
      <c r="I42" s="28">
        <f t="shared" si="11"/>
        <v>269.16176042975349</v>
      </c>
      <c r="J42" s="28">
        <f t="shared" si="11"/>
        <v>161.92543079417743</v>
      </c>
      <c r="K42" s="28">
        <f t="shared" si="11"/>
        <v>661.1525946193251</v>
      </c>
      <c r="L42" s="28">
        <f t="shared" si="11"/>
        <v>642.45803919748039</v>
      </c>
      <c r="M42" s="28">
        <f t="shared" si="11"/>
        <v>687.51058151951702</v>
      </c>
      <c r="N42" s="28">
        <f t="shared" si="11"/>
        <v>1099.9020052481555</v>
      </c>
      <c r="O42" s="28">
        <f t="shared" si="11"/>
        <v>1219.2786498416176</v>
      </c>
      <c r="P42" s="28">
        <f t="shared" si="11"/>
        <v>930.95221542003299</v>
      </c>
      <c r="Q42" s="28">
        <f t="shared" si="11"/>
        <v>955.09460635113624</v>
      </c>
      <c r="R42" s="28">
        <f t="shared" si="11"/>
        <v>687.35500184284024</v>
      </c>
      <c r="S42" s="28">
        <f t="shared" si="11"/>
        <v>1170.8820895777362</v>
      </c>
      <c r="T42" s="28">
        <f t="shared" si="11"/>
        <v>1340.4118924971738</v>
      </c>
      <c r="U42" s="28">
        <f t="shared" si="8"/>
        <v>332.53284356880647</v>
      </c>
      <c r="V42" s="28">
        <f t="shared" si="8"/>
        <v>352.97803080584765</v>
      </c>
      <c r="W42" s="28">
        <f t="shared" si="8"/>
        <v>2089.0000933158667</v>
      </c>
      <c r="X42" s="28">
        <f t="shared" si="8"/>
        <v>1837.4722450803986</v>
      </c>
      <c r="Y42" s="28">
        <f t="shared" si="8"/>
        <v>1746.7706099095274</v>
      </c>
      <c r="Z42" s="28">
        <f t="shared" si="8"/>
        <v>2428.1105521815261</v>
      </c>
      <c r="AA42" s="28">
        <f t="shared" si="8"/>
        <v>2330.223759748686</v>
      </c>
      <c r="AB42" s="28">
        <f t="shared" si="8"/>
        <v>2000.8180388173248</v>
      </c>
      <c r="AC42" s="28">
        <f t="shared" si="8"/>
        <v>1993.847487495053</v>
      </c>
      <c r="AD42" s="28">
        <f t="shared" si="8"/>
        <v>2001.3929935880187</v>
      </c>
      <c r="AE42" s="28">
        <f t="shared" si="8"/>
        <v>2169.3194076128752</v>
      </c>
      <c r="AF42" s="28">
        <f t="shared" si="8"/>
        <v>1600.8562029673931</v>
      </c>
      <c r="AG42" s="28">
        <f t="shared" si="8"/>
        <v>2000.038132280509</v>
      </c>
      <c r="AH42" s="28">
        <f t="shared" si="8"/>
        <v>1597.9265175124187</v>
      </c>
      <c r="AI42" s="28">
        <f t="shared" si="8"/>
        <v>182.8642778888414</v>
      </c>
      <c r="AJ42" s="28">
        <f t="shared" si="8"/>
        <v>2109.0576310970605</v>
      </c>
      <c r="AK42" s="28">
        <f t="shared" si="10"/>
        <v>1912.8526449553435</v>
      </c>
      <c r="AL42" s="28">
        <f t="shared" si="10"/>
        <v>3412.4846601115369</v>
      </c>
      <c r="AM42" s="28">
        <f t="shared" si="10"/>
        <v>3281.4839729137711</v>
      </c>
      <c r="AN42" s="28">
        <f t="shared" si="10"/>
        <v>3239.8061408110484</v>
      </c>
      <c r="AO42" s="28" t="str">
        <f t="shared" si="10"/>
        <v/>
      </c>
      <c r="AP42" s="28">
        <f t="shared" si="10"/>
        <v>2311.522729295009</v>
      </c>
      <c r="AQ42" s="28">
        <f t="shared" si="10"/>
        <v>2220.9768262044568</v>
      </c>
      <c r="AR42" s="28">
        <f t="shared" si="10"/>
        <v>530.86605101594466</v>
      </c>
      <c r="AS42" s="28">
        <f t="shared" si="10"/>
        <v>748.01888718960015</v>
      </c>
      <c r="AT42" s="28">
        <f t="shared" si="10"/>
        <v>119.98179572476606</v>
      </c>
      <c r="AU42" s="28">
        <f t="shared" si="10"/>
        <v>601.23642749625742</v>
      </c>
      <c r="AV42" s="28">
        <f t="shared" si="10"/>
        <v>653.84362937589481</v>
      </c>
      <c r="AW42" s="28">
        <f t="shared" si="10"/>
        <v>642.99714792899442</v>
      </c>
    </row>
    <row r="43" spans="1:49">
      <c r="A43" t="s">
        <v>750</v>
      </c>
      <c r="B43" s="23" t="s">
        <v>873</v>
      </c>
      <c r="C43">
        <v>37.26</v>
      </c>
      <c r="D43">
        <v>9.8650000000000002</v>
      </c>
      <c r="E43" s="28">
        <f t="shared" si="11"/>
        <v>2182.1545289292153</v>
      </c>
      <c r="F43" s="28">
        <f t="shared" si="11"/>
        <v>2031.9282984913609</v>
      </c>
      <c r="G43" s="28">
        <f t="shared" si="11"/>
        <v>2173.2162816018076</v>
      </c>
      <c r="H43" s="28">
        <f t="shared" si="11"/>
        <v>2098.5900410058684</v>
      </c>
      <c r="I43" s="28">
        <f t="shared" si="11"/>
        <v>2062.3246414872078</v>
      </c>
      <c r="J43" s="28">
        <f t="shared" si="11"/>
        <v>2181.62427418171</v>
      </c>
      <c r="K43" s="28">
        <f t="shared" si="11"/>
        <v>2210.0846735431187</v>
      </c>
      <c r="L43" s="28">
        <f t="shared" si="11"/>
        <v>2191.6802571052135</v>
      </c>
      <c r="M43" s="28">
        <f t="shared" si="11"/>
        <v>1627.2204130589014</v>
      </c>
      <c r="N43" s="28">
        <f t="shared" si="11"/>
        <v>1219.355732554179</v>
      </c>
      <c r="O43" s="28">
        <f t="shared" si="11"/>
        <v>1109.2161563600062</v>
      </c>
      <c r="P43" s="28">
        <f t="shared" si="11"/>
        <v>1383.6857999818837</v>
      </c>
      <c r="Q43" s="28">
        <f t="shared" si="11"/>
        <v>1356.5762953527005</v>
      </c>
      <c r="R43" s="28">
        <f t="shared" si="11"/>
        <v>1627.7270466586958</v>
      </c>
      <c r="S43" s="28">
        <f t="shared" si="11"/>
        <v>1166.833633793882</v>
      </c>
      <c r="T43" s="28">
        <f t="shared" si="11"/>
        <v>974.18673169809199</v>
      </c>
      <c r="U43" s="28">
        <f t="shared" si="8"/>
        <v>2332.5543566344063</v>
      </c>
      <c r="V43" s="28">
        <f t="shared" si="8"/>
        <v>2335.9085941664098</v>
      </c>
      <c r="W43" s="28">
        <f t="shared" si="8"/>
        <v>772.01479567171293</v>
      </c>
      <c r="X43" s="28">
        <f t="shared" si="8"/>
        <v>474.41806700699772</v>
      </c>
      <c r="Y43" s="28">
        <f t="shared" si="8"/>
        <v>742.0038122653616</v>
      </c>
      <c r="Z43" s="28">
        <f t="shared" si="8"/>
        <v>780.92886353577569</v>
      </c>
      <c r="AA43" s="28">
        <f t="shared" si="8"/>
        <v>617.50332086851722</v>
      </c>
      <c r="AB43" s="28">
        <f t="shared" si="8"/>
        <v>323.16966057649603</v>
      </c>
      <c r="AC43" s="28">
        <f t="shared" si="8"/>
        <v>317.80194376963669</v>
      </c>
      <c r="AD43" s="28">
        <f t="shared" si="8"/>
        <v>323.64724589119788</v>
      </c>
      <c r="AE43" s="28">
        <f t="shared" si="8"/>
        <v>787.85458623988632</v>
      </c>
      <c r="AF43" s="28">
        <f t="shared" si="8"/>
        <v>813.45808704387446</v>
      </c>
      <c r="AG43" s="28">
        <f t="shared" si="8"/>
        <v>323.97252923586882</v>
      </c>
      <c r="AH43" s="28">
        <f t="shared" si="8"/>
        <v>814.24947197796075</v>
      </c>
      <c r="AI43" s="28">
        <f t="shared" si="8"/>
        <v>2335.7946851012402</v>
      </c>
      <c r="AJ43" s="28">
        <f t="shared" si="8"/>
        <v>566.16722485261664</v>
      </c>
      <c r="AK43" s="28">
        <f t="shared" si="10"/>
        <v>436.42998054201558</v>
      </c>
      <c r="AL43" s="28">
        <f t="shared" si="10"/>
        <v>1103.2715051327509</v>
      </c>
      <c r="AM43" s="28">
        <f t="shared" si="10"/>
        <v>977.95586161933215</v>
      </c>
      <c r="AN43" s="28">
        <f t="shared" si="10"/>
        <v>938.00167259053171</v>
      </c>
      <c r="AO43" s="28">
        <f t="shared" si="10"/>
        <v>2311.522729295009</v>
      </c>
      <c r="AP43" s="28" t="str">
        <f t="shared" si="10"/>
        <v/>
      </c>
      <c r="AQ43" s="28">
        <f t="shared" si="10"/>
        <v>93.403965219143814</v>
      </c>
      <c r="AR43" s="28">
        <f t="shared" si="10"/>
        <v>1781.3378969848795</v>
      </c>
      <c r="AS43" s="28">
        <f t="shared" si="10"/>
        <v>1566.31465264502</v>
      </c>
      <c r="AT43" s="28">
        <f t="shared" si="10"/>
        <v>2331.5720841453694</v>
      </c>
      <c r="AU43" s="28">
        <f t="shared" si="10"/>
        <v>1710.2897373093033</v>
      </c>
      <c r="AV43" s="28">
        <f t="shared" si="10"/>
        <v>1657.7604002171411</v>
      </c>
      <c r="AW43" s="28">
        <f t="shared" si="10"/>
        <v>1668.5448149607203</v>
      </c>
    </row>
    <row r="44" spans="1:49">
      <c r="A44" t="s">
        <v>750</v>
      </c>
      <c r="B44" s="23" t="s">
        <v>872</v>
      </c>
      <c r="C44">
        <v>37.1</v>
      </c>
      <c r="D44">
        <v>10.9</v>
      </c>
      <c r="E44" s="28">
        <f t="shared" si="11"/>
        <v>2090.6654135226549</v>
      </c>
      <c r="F44" s="28">
        <f t="shared" si="11"/>
        <v>1940.2204974382335</v>
      </c>
      <c r="G44" s="28">
        <f t="shared" si="11"/>
        <v>2082.0580122974179</v>
      </c>
      <c r="H44" s="28">
        <f t="shared" si="11"/>
        <v>2006.5736689104313</v>
      </c>
      <c r="I44" s="28">
        <f t="shared" si="11"/>
        <v>1970.7843976423401</v>
      </c>
      <c r="J44" s="28">
        <f t="shared" si="11"/>
        <v>2090.1471134928547</v>
      </c>
      <c r="K44" s="28">
        <f t="shared" si="11"/>
        <v>2116.8170731910968</v>
      </c>
      <c r="L44" s="28">
        <f t="shared" si="11"/>
        <v>2098.3705140130614</v>
      </c>
      <c r="M44" s="28">
        <f t="shared" si="11"/>
        <v>1535.9579762926933</v>
      </c>
      <c r="N44" s="28">
        <f t="shared" si="11"/>
        <v>1131.1246435545786</v>
      </c>
      <c r="O44" s="28">
        <f t="shared" si="11"/>
        <v>1022.7315150378298</v>
      </c>
      <c r="P44" s="28">
        <f t="shared" si="11"/>
        <v>1292.2769302647041</v>
      </c>
      <c r="Q44" s="28">
        <f t="shared" si="11"/>
        <v>1266.3545118634895</v>
      </c>
      <c r="R44" s="28">
        <f t="shared" si="11"/>
        <v>1536.4271491706086</v>
      </c>
      <c r="S44" s="28">
        <f t="shared" si="11"/>
        <v>1081.2127569289046</v>
      </c>
      <c r="T44" s="28">
        <f t="shared" si="11"/>
        <v>885.51216784960138</v>
      </c>
      <c r="U44" s="28">
        <f t="shared" si="8"/>
        <v>2239.6066621666241</v>
      </c>
      <c r="V44" s="28">
        <f t="shared" si="8"/>
        <v>2242.8815373883394</v>
      </c>
      <c r="W44" s="28">
        <f t="shared" si="8"/>
        <v>758.29733122572247</v>
      </c>
      <c r="X44" s="28">
        <f t="shared" si="8"/>
        <v>383.51098973633572</v>
      </c>
      <c r="Y44" s="28">
        <f t="shared" si="8"/>
        <v>683.29366768206296</v>
      </c>
      <c r="Z44" s="28">
        <f t="shared" si="8"/>
        <v>807.7616055001829</v>
      </c>
      <c r="AA44" s="28">
        <f t="shared" si="8"/>
        <v>637.77942003269357</v>
      </c>
      <c r="AB44" s="28">
        <f t="shared" si="8"/>
        <v>245.4799141747628</v>
      </c>
      <c r="AC44" s="28">
        <f t="shared" si="8"/>
        <v>227.47609536490958</v>
      </c>
      <c r="AD44" s="28">
        <f t="shared" si="8"/>
        <v>246.58236440393188</v>
      </c>
      <c r="AE44" s="28">
        <f t="shared" si="8"/>
        <v>783.8130291215582</v>
      </c>
      <c r="AF44" s="28">
        <f t="shared" si="8"/>
        <v>741.92880030495621</v>
      </c>
      <c r="AG44" s="28">
        <f t="shared" si="8"/>
        <v>246.26131828062083</v>
      </c>
      <c r="AH44" s="28">
        <f t="shared" si="8"/>
        <v>742.41210947280013</v>
      </c>
      <c r="AI44" s="28">
        <f t="shared" si="8"/>
        <v>2243.6847344901962</v>
      </c>
      <c r="AJ44" s="28">
        <f t="shared" si="8"/>
        <v>509.3198109740261</v>
      </c>
      <c r="AK44" s="28">
        <f t="shared" si="10"/>
        <v>344.13931474549474</v>
      </c>
      <c r="AL44" s="28">
        <f t="shared" si="10"/>
        <v>1195.498623948509</v>
      </c>
      <c r="AM44" s="28">
        <f t="shared" si="10"/>
        <v>1070.9984544046838</v>
      </c>
      <c r="AN44" s="28">
        <f t="shared" si="10"/>
        <v>1031.1729765293896</v>
      </c>
      <c r="AO44" s="28">
        <f t="shared" si="10"/>
        <v>2220.9768262044568</v>
      </c>
      <c r="AP44" s="28">
        <f t="shared" si="10"/>
        <v>93.403965219143814</v>
      </c>
      <c r="AQ44" s="28" t="str">
        <f t="shared" si="10"/>
        <v/>
      </c>
      <c r="AR44" s="28">
        <f t="shared" si="10"/>
        <v>1691.1563970287464</v>
      </c>
      <c r="AS44" s="28">
        <f t="shared" si="10"/>
        <v>1476.7089620158317</v>
      </c>
      <c r="AT44" s="28">
        <f t="shared" si="10"/>
        <v>2242.3693033259547</v>
      </c>
      <c r="AU44" s="28">
        <f t="shared" si="10"/>
        <v>1619.7627932501939</v>
      </c>
      <c r="AV44" s="28">
        <f t="shared" si="10"/>
        <v>1567.391924202808</v>
      </c>
      <c r="AW44" s="28">
        <f t="shared" si="10"/>
        <v>1578.1081225176185</v>
      </c>
    </row>
    <row r="45" spans="1:49">
      <c r="A45" t="s">
        <v>743</v>
      </c>
      <c r="B45" s="23" t="s">
        <v>848</v>
      </c>
      <c r="C45">
        <v>36.683712333333339</v>
      </c>
      <c r="D45">
        <v>29.941384333333335</v>
      </c>
      <c r="E45" s="28">
        <f t="shared" si="11"/>
        <v>416.33973865434803</v>
      </c>
      <c r="F45" s="28">
        <f t="shared" si="11"/>
        <v>282.93625562814481</v>
      </c>
      <c r="G45" s="28">
        <f t="shared" si="11"/>
        <v>400.04303885036569</v>
      </c>
      <c r="H45" s="28">
        <f t="shared" si="11"/>
        <v>358.61354514951609</v>
      </c>
      <c r="I45" s="28">
        <f t="shared" si="11"/>
        <v>303.66193651063497</v>
      </c>
      <c r="J45" s="28">
        <f t="shared" si="11"/>
        <v>415.50150726344884</v>
      </c>
      <c r="K45" s="28">
        <f t="shared" si="11"/>
        <v>739.30797313749474</v>
      </c>
      <c r="L45" s="28">
        <f t="shared" si="11"/>
        <v>712.64444178965721</v>
      </c>
      <c r="M45" s="28">
        <f t="shared" si="11"/>
        <v>174.15958513107151</v>
      </c>
      <c r="N45" s="28">
        <f t="shared" si="11"/>
        <v>569.9458570643875</v>
      </c>
      <c r="O45" s="28">
        <f t="shared" si="11"/>
        <v>690.8213547921099</v>
      </c>
      <c r="P45" s="28">
        <f t="shared" si="11"/>
        <v>407.26047612317933</v>
      </c>
      <c r="Q45" s="28">
        <f t="shared" si="11"/>
        <v>424.80297978356549</v>
      </c>
      <c r="R45" s="28">
        <f t="shared" si="11"/>
        <v>175.18177997423618</v>
      </c>
      <c r="S45" s="28">
        <f t="shared" si="11"/>
        <v>645.4725615996731</v>
      </c>
      <c r="T45" s="28">
        <f t="shared" si="11"/>
        <v>809.54585630918587</v>
      </c>
      <c r="U45" s="28">
        <f t="shared" si="8"/>
        <v>637.24328736273674</v>
      </c>
      <c r="V45" s="28">
        <f t="shared" si="8"/>
        <v>649.27007607608334</v>
      </c>
      <c r="W45" s="28">
        <f t="shared" si="8"/>
        <v>1589.3254087356036</v>
      </c>
      <c r="X45" s="28">
        <f t="shared" si="8"/>
        <v>1307.6819712996853</v>
      </c>
      <c r="Y45" s="28">
        <f t="shared" si="8"/>
        <v>1230.8077170744207</v>
      </c>
      <c r="Z45" s="28">
        <f t="shared" si="8"/>
        <v>1925.1587529756409</v>
      </c>
      <c r="AA45" s="28">
        <f t="shared" si="8"/>
        <v>1816.8793652997219</v>
      </c>
      <c r="AB45" s="28">
        <f t="shared" si="8"/>
        <v>1469.9543469848438</v>
      </c>
      <c r="AC45" s="28">
        <f t="shared" si="8"/>
        <v>1463.8405387382538</v>
      </c>
      <c r="AD45" s="28">
        <f t="shared" si="8"/>
        <v>1470.52719107591</v>
      </c>
      <c r="AE45" s="28">
        <f t="shared" si="8"/>
        <v>1671.3648087304107</v>
      </c>
      <c r="AF45" s="28">
        <f t="shared" si="8"/>
        <v>1080.5950303727852</v>
      </c>
      <c r="AG45" s="28">
        <f t="shared" si="8"/>
        <v>1469.1742616819413</v>
      </c>
      <c r="AH45" s="28">
        <f t="shared" si="8"/>
        <v>1077.4510863386306</v>
      </c>
      <c r="AI45" s="28">
        <f t="shared" si="8"/>
        <v>585.11716061893981</v>
      </c>
      <c r="AJ45" s="28">
        <f t="shared" si="8"/>
        <v>1607.1939549433735</v>
      </c>
      <c r="AK45" s="28">
        <f t="shared" si="10"/>
        <v>1388.1899898088545</v>
      </c>
      <c r="AL45" s="28">
        <f t="shared" si="10"/>
        <v>2881.7239881179512</v>
      </c>
      <c r="AM45" s="28">
        <f t="shared" si="10"/>
        <v>2750.6192480410696</v>
      </c>
      <c r="AN45" s="28">
        <f t="shared" si="10"/>
        <v>2708.9516121946026</v>
      </c>
      <c r="AO45" s="28">
        <f t="shared" si="10"/>
        <v>530.86605101594466</v>
      </c>
      <c r="AP45" s="28">
        <f t="shared" si="10"/>
        <v>1781.3378969848795</v>
      </c>
      <c r="AQ45" s="28">
        <f t="shared" si="10"/>
        <v>1691.1563970287464</v>
      </c>
      <c r="AR45" s="28" t="str">
        <f t="shared" si="10"/>
        <v/>
      </c>
      <c r="AS45" s="28">
        <f t="shared" si="10"/>
        <v>217.82391788091843</v>
      </c>
      <c r="AT45" s="28">
        <f t="shared" si="10"/>
        <v>555.64940994106757</v>
      </c>
      <c r="AU45" s="28">
        <f t="shared" si="10"/>
        <v>75.324723696302101</v>
      </c>
      <c r="AV45" s="28">
        <f t="shared" si="10"/>
        <v>124.34494046657298</v>
      </c>
      <c r="AW45" s="28">
        <f t="shared" si="10"/>
        <v>114.31128148925281</v>
      </c>
    </row>
    <row r="46" spans="1:49">
      <c r="A46" t="s">
        <v>743</v>
      </c>
      <c r="B46" s="23" t="s">
        <v>887</v>
      </c>
      <c r="C46">
        <v>37.225034000000001</v>
      </c>
      <c r="D46">
        <v>27.585372</v>
      </c>
      <c r="E46" s="28">
        <f t="shared" si="11"/>
        <v>632.50399442734602</v>
      </c>
      <c r="F46" s="28">
        <f t="shared" si="11"/>
        <v>492.50134796693669</v>
      </c>
      <c r="G46" s="28">
        <f t="shared" si="11"/>
        <v>617.49614244834163</v>
      </c>
      <c r="H46" s="28">
        <f t="shared" si="11"/>
        <v>566.78259702787534</v>
      </c>
      <c r="I46" s="28">
        <f t="shared" si="11"/>
        <v>516.92070826059398</v>
      </c>
      <c r="J46" s="28">
        <f t="shared" si="11"/>
        <v>631.72696464929004</v>
      </c>
      <c r="K46" s="28">
        <f t="shared" si="11"/>
        <v>882.80459327314031</v>
      </c>
      <c r="L46" s="28">
        <f t="shared" si="11"/>
        <v>856.66438214907373</v>
      </c>
      <c r="M46" s="28">
        <f t="shared" si="11"/>
        <v>125.27037916114276</v>
      </c>
      <c r="N46" s="28">
        <f t="shared" si="11"/>
        <v>352.14693844964944</v>
      </c>
      <c r="O46" s="28">
        <f t="shared" si="11"/>
        <v>473.17382923423094</v>
      </c>
      <c r="P46" s="28">
        <f t="shared" si="11"/>
        <v>214.92678258516833</v>
      </c>
      <c r="Q46" s="28">
        <f t="shared" si="11"/>
        <v>212.81119315412403</v>
      </c>
      <c r="R46" s="28">
        <f t="shared" si="11"/>
        <v>128.07036328944702</v>
      </c>
      <c r="S46" s="28">
        <f t="shared" si="11"/>
        <v>429.29182396106324</v>
      </c>
      <c r="T46" s="28">
        <f t="shared" si="11"/>
        <v>593.02009971065695</v>
      </c>
      <c r="U46" s="28">
        <f t="shared" si="8"/>
        <v>838.29237300420812</v>
      </c>
      <c r="V46" s="28">
        <f t="shared" si="8"/>
        <v>848.29978098697029</v>
      </c>
      <c r="W46" s="28">
        <f t="shared" si="8"/>
        <v>1382.8866289029384</v>
      </c>
      <c r="X46" s="28">
        <f t="shared" si="8"/>
        <v>1093.5432591105423</v>
      </c>
      <c r="Y46" s="28">
        <f t="shared" si="8"/>
        <v>1017.7198498326835</v>
      </c>
      <c r="Z46" s="28">
        <f t="shared" si="8"/>
        <v>1716.3496242827541</v>
      </c>
      <c r="AA46" s="28">
        <f t="shared" si="8"/>
        <v>1603.8787936982956</v>
      </c>
      <c r="AB46" s="28">
        <f t="shared" si="8"/>
        <v>1253.3202898644988</v>
      </c>
      <c r="AC46" s="28">
        <f t="shared" si="8"/>
        <v>1249.2477936474932</v>
      </c>
      <c r="AD46" s="28">
        <f t="shared" si="8"/>
        <v>1253.8361646637873</v>
      </c>
      <c r="AE46" s="28">
        <f t="shared" si="8"/>
        <v>1465.4585860259931</v>
      </c>
      <c r="AF46" s="28">
        <f t="shared" si="8"/>
        <v>865.84510882278369</v>
      </c>
      <c r="AG46" s="28">
        <f t="shared" si="8"/>
        <v>1252.5370299597107</v>
      </c>
      <c r="AH46" s="28">
        <f t="shared" si="8"/>
        <v>862.60800576818781</v>
      </c>
      <c r="AI46" s="28">
        <f t="shared" si="8"/>
        <v>799.03780118404302</v>
      </c>
      <c r="AJ46" s="28">
        <f t="shared" si="8"/>
        <v>1416.8215760675118</v>
      </c>
      <c r="AK46" s="28">
        <f t="shared" si="10"/>
        <v>1179.8369549517722</v>
      </c>
      <c r="AL46" s="28">
        <f t="shared" si="10"/>
        <v>2665.4408055063295</v>
      </c>
      <c r="AM46" s="28">
        <f t="shared" si="10"/>
        <v>2533.7640003634751</v>
      </c>
      <c r="AN46" s="28">
        <f t="shared" si="10"/>
        <v>2491.999211343782</v>
      </c>
      <c r="AO46" s="28">
        <f t="shared" si="10"/>
        <v>748.01888718960015</v>
      </c>
      <c r="AP46" s="28">
        <f t="shared" si="10"/>
        <v>1566.31465264502</v>
      </c>
      <c r="AQ46" s="28">
        <f t="shared" si="10"/>
        <v>1476.7089620158317</v>
      </c>
      <c r="AR46" s="28">
        <f t="shared" si="10"/>
        <v>217.82391788091843</v>
      </c>
      <c r="AS46" s="28" t="str">
        <f t="shared" si="10"/>
        <v/>
      </c>
      <c r="AT46" s="28">
        <f t="shared" si="10"/>
        <v>765.96978108302653</v>
      </c>
      <c r="AU46" s="28">
        <f t="shared" si="10"/>
        <v>155.07937254513968</v>
      </c>
      <c r="AV46" s="28">
        <f t="shared" si="10"/>
        <v>102.61998413652377</v>
      </c>
      <c r="AW46" s="28">
        <f t="shared" si="10"/>
        <v>114.31600869335266</v>
      </c>
    </row>
    <row r="47" spans="1:49">
      <c r="A47" t="s">
        <v>743</v>
      </c>
      <c r="B47" s="23" t="s">
        <v>984</v>
      </c>
      <c r="C47">
        <v>36.61</v>
      </c>
      <c r="D47">
        <v>36.17</v>
      </c>
      <c r="E47" s="28">
        <f t="shared" si="11"/>
        <v>260.57799286536846</v>
      </c>
      <c r="F47" s="28">
        <f t="shared" si="11"/>
        <v>378.94854063011314</v>
      </c>
      <c r="G47" s="28">
        <f t="shared" si="11"/>
        <v>237.24777797539767</v>
      </c>
      <c r="H47" s="28">
        <f t="shared" si="11"/>
        <v>359.67012442354167</v>
      </c>
      <c r="I47" s="28">
        <f t="shared" si="11"/>
        <v>343.99320574459972</v>
      </c>
      <c r="J47" s="28">
        <f t="shared" si="11"/>
        <v>259.74333703976941</v>
      </c>
      <c r="K47" s="28">
        <f t="shared" si="11"/>
        <v>780.02436258193063</v>
      </c>
      <c r="L47" s="28">
        <f t="shared" si="11"/>
        <v>760.85559130105048</v>
      </c>
      <c r="M47" s="28">
        <f t="shared" si="11"/>
        <v>723.76175111127327</v>
      </c>
      <c r="N47" s="28">
        <f t="shared" si="11"/>
        <v>1113.0848021470144</v>
      </c>
      <c r="O47" s="28">
        <f t="shared" si="11"/>
        <v>1228.3090143147392</v>
      </c>
      <c r="P47" s="28">
        <f t="shared" si="11"/>
        <v>962.78447507410488</v>
      </c>
      <c r="Q47" s="28">
        <f t="shared" si="11"/>
        <v>977.84321872591943</v>
      </c>
      <c r="R47" s="28">
        <f t="shared" si="11"/>
        <v>724.09314575080305</v>
      </c>
      <c r="S47" s="28">
        <f t="shared" si="11"/>
        <v>1176.0183006716652</v>
      </c>
      <c r="T47" s="28">
        <f t="shared" si="11"/>
        <v>1357.451063789455</v>
      </c>
      <c r="U47" s="28">
        <f t="shared" si="8"/>
        <v>451.67193494329626</v>
      </c>
      <c r="V47" s="28">
        <f t="shared" si="8"/>
        <v>472.08295777768325</v>
      </c>
      <c r="W47" s="28">
        <f t="shared" si="8"/>
        <v>2068.2458350554343</v>
      </c>
      <c r="X47" s="28">
        <f t="shared" si="8"/>
        <v>1859.4034993980838</v>
      </c>
      <c r="Y47" s="28">
        <f t="shared" si="8"/>
        <v>1738.7219147426449</v>
      </c>
      <c r="Z47" s="28">
        <f t="shared" si="8"/>
        <v>2408.0231438144128</v>
      </c>
      <c r="AA47" s="28">
        <f t="shared" si="8"/>
        <v>2317.687981274109</v>
      </c>
      <c r="AB47" s="28">
        <f t="shared" si="8"/>
        <v>2016.3778416160355</v>
      </c>
      <c r="AC47" s="28">
        <f t="shared" si="8"/>
        <v>2014.8935213003042</v>
      </c>
      <c r="AD47" s="28">
        <f t="shared" si="8"/>
        <v>2016.7463553888097</v>
      </c>
      <c r="AE47" s="28">
        <f t="shared" si="8"/>
        <v>2147.2219022752661</v>
      </c>
      <c r="AF47" s="28">
        <f t="shared" si="8"/>
        <v>1597.3673871123583</v>
      </c>
      <c r="AG47" s="28">
        <f t="shared" si="8"/>
        <v>2015.5875818425154</v>
      </c>
      <c r="AH47" s="28">
        <f t="shared" si="8"/>
        <v>1594.6569187174598</v>
      </c>
      <c r="AI47" s="28">
        <f t="shared" si="8"/>
        <v>300.77505921571145</v>
      </c>
      <c r="AJ47" s="28">
        <f t="shared" si="8"/>
        <v>2157.2458160125102</v>
      </c>
      <c r="AK47" s="28">
        <f t="shared" si="10"/>
        <v>1943.558102989952</v>
      </c>
      <c r="AL47" s="28">
        <f t="shared" si="10"/>
        <v>3428.3888588801342</v>
      </c>
      <c r="AM47" s="28">
        <f t="shared" si="10"/>
        <v>3295.0419093776836</v>
      </c>
      <c r="AN47" s="28">
        <f t="shared" si="10"/>
        <v>3252.9176325814678</v>
      </c>
      <c r="AO47" s="28">
        <f t="shared" si="10"/>
        <v>119.98179572476606</v>
      </c>
      <c r="AP47" s="28">
        <f t="shared" si="10"/>
        <v>2331.5720841453694</v>
      </c>
      <c r="AQ47" s="28">
        <f t="shared" si="10"/>
        <v>2242.3693033259547</v>
      </c>
      <c r="AR47" s="28">
        <f t="shared" si="10"/>
        <v>555.64940994106757</v>
      </c>
      <c r="AS47" s="28">
        <f t="shared" si="10"/>
        <v>765.96978108302653</v>
      </c>
      <c r="AT47" s="28" t="str">
        <f t="shared" si="10"/>
        <v/>
      </c>
      <c r="AU47" s="28">
        <f t="shared" si="10"/>
        <v>629.99044082087266</v>
      </c>
      <c r="AV47" s="28">
        <f t="shared" si="10"/>
        <v>679.85680630144293</v>
      </c>
      <c r="AW47" s="28">
        <f t="shared" si="10"/>
        <v>669.96060611712278</v>
      </c>
    </row>
    <row r="48" spans="1:49">
      <c r="A48" t="s">
        <v>743</v>
      </c>
      <c r="B48" s="23" t="s">
        <v>842</v>
      </c>
      <c r="C48">
        <v>36.552864999999997</v>
      </c>
      <c r="D48">
        <v>29.113283999999997</v>
      </c>
      <c r="E48" s="28">
        <f t="shared" si="11"/>
        <v>479.07835952479672</v>
      </c>
      <c r="F48" s="28">
        <f t="shared" si="11"/>
        <v>337.46552918883862</v>
      </c>
      <c r="G48" s="28">
        <f t="shared" si="11"/>
        <v>465.75872288435659</v>
      </c>
      <c r="H48" s="28">
        <f t="shared" si="11"/>
        <v>411.71114891689081</v>
      </c>
      <c r="I48" s="28">
        <f t="shared" si="11"/>
        <v>362.39430529911544</v>
      </c>
      <c r="J48" s="28">
        <f t="shared" si="11"/>
        <v>478.35167055143177</v>
      </c>
      <c r="K48" s="28">
        <f t="shared" si="11"/>
        <v>752.86314641345427</v>
      </c>
      <c r="L48" s="28">
        <f t="shared" si="11"/>
        <v>726.31426345541104</v>
      </c>
      <c r="M48" s="28">
        <f t="shared" si="11"/>
        <v>99.949901527166219</v>
      </c>
      <c r="N48" s="28">
        <f t="shared" si="11"/>
        <v>503.95865886151364</v>
      </c>
      <c r="O48" s="28">
        <f t="shared" si="11"/>
        <v>626.39012345534422</v>
      </c>
      <c r="P48" s="28">
        <f t="shared" si="11"/>
        <v>332.83461648202717</v>
      </c>
      <c r="Q48" s="28">
        <f t="shared" si="11"/>
        <v>354.07908960070318</v>
      </c>
      <c r="R48" s="28">
        <f t="shared" si="11"/>
        <v>101.25756723058043</v>
      </c>
      <c r="S48" s="28">
        <f t="shared" si="11"/>
        <v>584.03788233627438</v>
      </c>
      <c r="T48" s="28">
        <f t="shared" si="11"/>
        <v>740.39289676070985</v>
      </c>
      <c r="U48" s="28">
        <f t="shared" si="8"/>
        <v>684.45748603243828</v>
      </c>
      <c r="V48" s="28">
        <f t="shared" si="8"/>
        <v>694.96251034475586</v>
      </c>
      <c r="W48" s="28">
        <f t="shared" si="8"/>
        <v>1536.9392661345028</v>
      </c>
      <c r="X48" s="28">
        <f t="shared" si="8"/>
        <v>1236.2533658230554</v>
      </c>
      <c r="Y48" s="28">
        <f t="shared" si="8"/>
        <v>1172.7987784670509</v>
      </c>
      <c r="Z48" s="28">
        <f t="shared" si="8"/>
        <v>1870.9898992556468</v>
      </c>
      <c r="AA48" s="28">
        <f t="shared" si="8"/>
        <v>1758.957530367097</v>
      </c>
      <c r="AB48" s="28">
        <f t="shared" si="8"/>
        <v>1400.445009881779</v>
      </c>
      <c r="AC48" s="28">
        <f t="shared" si="8"/>
        <v>1392.6118198579829</v>
      </c>
      <c r="AD48" s="28">
        <f t="shared" si="8"/>
        <v>1401.0875302418629</v>
      </c>
      <c r="AE48" s="28">
        <f t="shared" si="8"/>
        <v>1619.3874739734417</v>
      </c>
      <c r="AF48" s="28">
        <f t="shared" si="8"/>
        <v>1020.8226597730329</v>
      </c>
      <c r="AG48" s="28">
        <f t="shared" si="8"/>
        <v>1399.6690612741602</v>
      </c>
      <c r="AH48" s="28">
        <f t="shared" si="8"/>
        <v>1017.5705883836293</v>
      </c>
      <c r="AI48" s="28">
        <f t="shared" si="8"/>
        <v>644.36744563365164</v>
      </c>
      <c r="AJ48" s="28">
        <f t="shared" si="8"/>
        <v>1531.8718849594979</v>
      </c>
      <c r="AK48" s="28">
        <f t="shared" si="10"/>
        <v>1314.6102230513095</v>
      </c>
      <c r="AL48" s="28">
        <f t="shared" si="10"/>
        <v>2811.5534986212278</v>
      </c>
      <c r="AM48" s="28">
        <f t="shared" si="10"/>
        <v>2681.1409484106725</v>
      </c>
      <c r="AN48" s="28">
        <f t="shared" si="10"/>
        <v>2639.6161970057719</v>
      </c>
      <c r="AO48" s="28">
        <f t="shared" si="10"/>
        <v>601.23642749625742</v>
      </c>
      <c r="AP48" s="28">
        <f t="shared" si="10"/>
        <v>1710.2897373093033</v>
      </c>
      <c r="AQ48" s="28">
        <f t="shared" si="10"/>
        <v>1619.7627932501939</v>
      </c>
      <c r="AR48" s="28">
        <f t="shared" si="10"/>
        <v>75.324723696302101</v>
      </c>
      <c r="AS48" s="28">
        <f t="shared" si="10"/>
        <v>155.07937254513968</v>
      </c>
      <c r="AT48" s="28">
        <f t="shared" si="10"/>
        <v>629.99044082087266</v>
      </c>
      <c r="AU48" s="28" t="str">
        <f t="shared" si="10"/>
        <v/>
      </c>
      <c r="AV48" s="28">
        <f t="shared" si="10"/>
        <v>53.595059664811892</v>
      </c>
      <c r="AW48" s="28">
        <f t="shared" si="10"/>
        <v>42.178248983626119</v>
      </c>
    </row>
    <row r="49" spans="1:51">
      <c r="A49" t="s">
        <v>743</v>
      </c>
      <c r="B49" s="23" t="s">
        <v>862</v>
      </c>
      <c r="C49">
        <v>36.713926027027043</v>
      </c>
      <c r="D49">
        <v>28.547174054054064</v>
      </c>
      <c r="E49" s="28">
        <f t="shared" si="11"/>
        <v>532.67340134267658</v>
      </c>
      <c r="F49" s="28">
        <f t="shared" si="11"/>
        <v>390.61693039969981</v>
      </c>
      <c r="G49" s="28">
        <f t="shared" si="11"/>
        <v>519.22688083556557</v>
      </c>
      <c r="H49" s="28">
        <f t="shared" si="11"/>
        <v>464.54727345982928</v>
      </c>
      <c r="I49" s="28">
        <f t="shared" si="11"/>
        <v>415.88677294191018</v>
      </c>
      <c r="J49" s="28">
        <f t="shared" si="11"/>
        <v>531.94644605118242</v>
      </c>
      <c r="K49" s="28">
        <f t="shared" si="11"/>
        <v>791.19623330342631</v>
      </c>
      <c r="L49" s="28">
        <f t="shared" si="11"/>
        <v>764.80220151844799</v>
      </c>
      <c r="M49" s="28">
        <f t="shared" si="11"/>
        <v>71.925371341628619</v>
      </c>
      <c r="N49" s="28">
        <f t="shared" si="11"/>
        <v>450.36414535802896</v>
      </c>
      <c r="O49" s="28">
        <f t="shared" si="11"/>
        <v>572.82591634080086</v>
      </c>
      <c r="P49" s="28">
        <f t="shared" si="11"/>
        <v>283.55562568401939</v>
      </c>
      <c r="Q49" s="28">
        <f t="shared" si="11"/>
        <v>301.25101006993998</v>
      </c>
      <c r="R49" s="28">
        <f t="shared" si="11"/>
        <v>74.441134350183219</v>
      </c>
      <c r="S49" s="28">
        <f t="shared" si="11"/>
        <v>530.80557342958832</v>
      </c>
      <c r="T49" s="28">
        <f t="shared" si="11"/>
        <v>687.17986412317475</v>
      </c>
      <c r="U49" s="28">
        <f t="shared" si="8"/>
        <v>735.71662430887579</v>
      </c>
      <c r="V49" s="28">
        <f t="shared" si="8"/>
        <v>745.81828015125188</v>
      </c>
      <c r="W49" s="28">
        <f t="shared" si="8"/>
        <v>1485.4504526709586</v>
      </c>
      <c r="X49" s="28">
        <f t="shared" si="8"/>
        <v>1183.8865699725677</v>
      </c>
      <c r="Y49" s="28">
        <f t="shared" si="8"/>
        <v>1120.0071884017445</v>
      </c>
      <c r="Z49" s="28">
        <f t="shared" si="8"/>
        <v>1818.9660878343807</v>
      </c>
      <c r="AA49" s="28">
        <f t="shared" si="8"/>
        <v>1706.1076346456878</v>
      </c>
      <c r="AB49" s="28">
        <f t="shared" si="8"/>
        <v>1347.3698323486728</v>
      </c>
      <c r="AC49" s="28">
        <f t="shared" si="8"/>
        <v>1340.1545827031459</v>
      </c>
      <c r="AD49" s="28">
        <f t="shared" si="8"/>
        <v>1347.9939360697188</v>
      </c>
      <c r="AE49" s="28">
        <f t="shared" si="8"/>
        <v>1567.997839750434</v>
      </c>
      <c r="AF49" s="28">
        <f t="shared" si="8"/>
        <v>967.73283450252211</v>
      </c>
      <c r="AG49" s="28">
        <f t="shared" si="8"/>
        <v>1346.5927448821376</v>
      </c>
      <c r="AH49" s="28">
        <f t="shared" si="8"/>
        <v>964.46320951049927</v>
      </c>
      <c r="AI49" s="28">
        <f t="shared" si="8"/>
        <v>697.77819191428659</v>
      </c>
      <c r="AJ49" s="28">
        <f t="shared" si="8"/>
        <v>1485.9769202158066</v>
      </c>
      <c r="AK49" s="28">
        <f t="shared" si="10"/>
        <v>1263.8593597574957</v>
      </c>
      <c r="AL49" s="28">
        <f t="shared" si="10"/>
        <v>2758.70617264373</v>
      </c>
      <c r="AM49" s="28">
        <f t="shared" si="10"/>
        <v>2628.0855364875524</v>
      </c>
      <c r="AN49" s="28">
        <f t="shared" si="10"/>
        <v>2586.5231050341831</v>
      </c>
      <c r="AO49" s="28">
        <f t="shared" si="10"/>
        <v>653.84362937589481</v>
      </c>
      <c r="AP49" s="28">
        <f t="shared" si="10"/>
        <v>1657.7604002171411</v>
      </c>
      <c r="AQ49" s="28">
        <f t="shared" si="10"/>
        <v>1567.391924202808</v>
      </c>
      <c r="AR49" s="28">
        <f t="shared" si="10"/>
        <v>124.34494046657298</v>
      </c>
      <c r="AS49" s="28">
        <f t="shared" si="10"/>
        <v>102.61998413652377</v>
      </c>
      <c r="AT49" s="28">
        <f t="shared" si="10"/>
        <v>679.85680630144293</v>
      </c>
      <c r="AU49" s="28">
        <f t="shared" si="10"/>
        <v>53.595059664811892</v>
      </c>
      <c r="AV49" s="28" t="str">
        <f t="shared" si="10"/>
        <v/>
      </c>
      <c r="AW49" s="28">
        <f t="shared" si="10"/>
        <v>11.711961554486653</v>
      </c>
    </row>
    <row r="50" spans="1:51" ht="15">
      <c r="A50" t="s">
        <v>743</v>
      </c>
      <c r="B50" s="23" t="s">
        <v>839</v>
      </c>
      <c r="C50">
        <v>36.659999999999997</v>
      </c>
      <c r="D50">
        <v>28.66</v>
      </c>
      <c r="E50" s="28">
        <f t="shared" si="11"/>
        <v>521.19988040155124</v>
      </c>
      <c r="F50" s="28">
        <f t="shared" si="11"/>
        <v>378.9431040024765</v>
      </c>
      <c r="G50" s="28">
        <f t="shared" si="11"/>
        <v>507.9309053102732</v>
      </c>
      <c r="H50" s="28">
        <f t="shared" si="11"/>
        <v>452.845213857499</v>
      </c>
      <c r="I50" s="28">
        <f t="shared" si="11"/>
        <v>404.29502155513057</v>
      </c>
      <c r="J50" s="28">
        <f t="shared" si="11"/>
        <v>520.47846491021153</v>
      </c>
      <c r="K50" s="28">
        <f t="shared" si="11"/>
        <v>781.24060502900727</v>
      </c>
      <c r="L50" s="28">
        <f t="shared" si="11"/>
        <v>754.81722149869972</v>
      </c>
      <c r="M50" s="28">
        <f t="shared" si="11"/>
        <v>73.514689933298271</v>
      </c>
      <c r="N50" s="28">
        <f t="shared" si="11"/>
        <v>461.83952580269278</v>
      </c>
      <c r="O50" s="28">
        <f t="shared" si="11"/>
        <v>584.38448162926841</v>
      </c>
      <c r="P50" s="28">
        <f t="shared" si="11"/>
        <v>293.04088449180819</v>
      </c>
      <c r="Q50" s="28">
        <f t="shared" si="11"/>
        <v>312.14549742066413</v>
      </c>
      <c r="R50" s="28">
        <f t="shared" si="11"/>
        <v>75.742832174323212</v>
      </c>
      <c r="S50" s="28">
        <f t="shared" si="11"/>
        <v>542.48356172556419</v>
      </c>
      <c r="T50" s="28">
        <f t="shared" si="11"/>
        <v>698.29546462410792</v>
      </c>
      <c r="U50" s="28">
        <f t="shared" si="8"/>
        <v>724.04905571398638</v>
      </c>
      <c r="V50" s="28">
        <f t="shared" si="8"/>
        <v>734.17883642579716</v>
      </c>
      <c r="W50" s="28">
        <f t="shared" si="8"/>
        <v>1497.1184463068626</v>
      </c>
      <c r="X50" s="28">
        <f t="shared" si="8"/>
        <v>1194.5978506522931</v>
      </c>
      <c r="Y50" s="28">
        <f t="shared" si="8"/>
        <v>1131.7164126429225</v>
      </c>
      <c r="Z50" s="28">
        <f t="shared" si="8"/>
        <v>1830.6651872246084</v>
      </c>
      <c r="AA50" s="28">
        <f t="shared" si="8"/>
        <v>1717.8144770411916</v>
      </c>
      <c r="AB50" s="28">
        <f t="shared" si="8"/>
        <v>1358.4120790861116</v>
      </c>
      <c r="AC50" s="28">
        <f t="shared" si="8"/>
        <v>1350.905835535508</v>
      </c>
      <c r="AD50" s="28">
        <f t="shared" si="8"/>
        <v>1359.046037625892</v>
      </c>
      <c r="AE50" s="28">
        <f t="shared" si="8"/>
        <v>1579.6590762597059</v>
      </c>
      <c r="AF50" s="28">
        <f t="shared" si="8"/>
        <v>979.4253275886515</v>
      </c>
      <c r="AG50" s="28">
        <f t="shared" si="8"/>
        <v>1357.6355949570666</v>
      </c>
      <c r="AH50" s="28">
        <f t="shared" si="8"/>
        <v>976.15401477493458</v>
      </c>
      <c r="AI50" s="28">
        <f t="shared" si="8"/>
        <v>686.15105356134222</v>
      </c>
      <c r="AJ50" s="28">
        <f t="shared" si="8"/>
        <v>1494.5602905092348</v>
      </c>
      <c r="AK50" s="28">
        <f t="shared" si="10"/>
        <v>1273.9601798763022</v>
      </c>
      <c r="AL50" s="28">
        <f t="shared" si="10"/>
        <v>2769.6374899248585</v>
      </c>
      <c r="AM50" s="28">
        <f t="shared" si="10"/>
        <v>2639.119921818336</v>
      </c>
      <c r="AN50" s="28">
        <f t="shared" si="10"/>
        <v>2597.577303012119</v>
      </c>
      <c r="AO50" s="28">
        <f t="shared" si="10"/>
        <v>642.99714792899442</v>
      </c>
      <c r="AP50" s="28">
        <f t="shared" si="10"/>
        <v>1668.5448149607203</v>
      </c>
      <c r="AQ50" s="28">
        <f t="shared" si="10"/>
        <v>1578.1081225176185</v>
      </c>
      <c r="AR50" s="28">
        <f t="shared" si="10"/>
        <v>114.31128148925281</v>
      </c>
      <c r="AS50" s="28">
        <f t="shared" si="10"/>
        <v>114.31600869335266</v>
      </c>
      <c r="AT50" s="28">
        <f t="shared" si="10"/>
        <v>669.96060611712278</v>
      </c>
      <c r="AU50" s="28">
        <f t="shared" si="10"/>
        <v>42.178248983626119</v>
      </c>
      <c r="AV50" s="28">
        <f t="shared" si="10"/>
        <v>11.711961554486653</v>
      </c>
      <c r="AW50" s="28" t="str">
        <f t="shared" si="10"/>
        <v/>
      </c>
      <c r="AX50" s="29" t="s">
        <v>797</v>
      </c>
    </row>
    <row r="51" spans="1:51" ht="15">
      <c r="C51" s="29" t="s">
        <v>1001</v>
      </c>
      <c r="E51" s="28">
        <f t="shared" ref="E51:AW51" si="12">AVERAGE(E6:E50)</f>
        <v>1190.3817794675231</v>
      </c>
      <c r="F51" s="28">
        <f t="shared" si="12"/>
        <v>1101.2979917497951</v>
      </c>
      <c r="G51" s="28">
        <f t="shared" si="12"/>
        <v>1185.3626037734853</v>
      </c>
      <c r="H51" s="28">
        <f t="shared" si="12"/>
        <v>1141.9901255907314</v>
      </c>
      <c r="I51" s="28">
        <f t="shared" si="12"/>
        <v>1116.3589774998063</v>
      </c>
      <c r="J51" s="28">
        <f t="shared" si="12"/>
        <v>1189.9695874002548</v>
      </c>
      <c r="K51" s="28">
        <f t="shared" si="12"/>
        <v>1364.3747886175404</v>
      </c>
      <c r="L51" s="28">
        <f t="shared" si="12"/>
        <v>1343.2079013757339</v>
      </c>
      <c r="M51" s="28">
        <f t="shared" si="12"/>
        <v>933.99129277209499</v>
      </c>
      <c r="N51" s="28">
        <f t="shared" si="12"/>
        <v>899.08952606729315</v>
      </c>
      <c r="O51" s="28">
        <f t="shared" si="12"/>
        <v>908.43857562559026</v>
      </c>
      <c r="P51" s="28">
        <f t="shared" si="12"/>
        <v>906.06284485096774</v>
      </c>
      <c r="Q51" s="28">
        <f t="shared" si="12"/>
        <v>899.1091731609614</v>
      </c>
      <c r="R51" s="28">
        <f t="shared" si="12"/>
        <v>934.4750732118697</v>
      </c>
      <c r="S51" s="28">
        <f t="shared" si="12"/>
        <v>910.82611575266139</v>
      </c>
      <c r="T51" s="28">
        <f t="shared" si="12"/>
        <v>921.47347431127139</v>
      </c>
      <c r="U51" s="28">
        <f t="shared" si="12"/>
        <v>1340.7749464943411</v>
      </c>
      <c r="V51" s="28">
        <f t="shared" si="12"/>
        <v>1348.5511892506488</v>
      </c>
      <c r="W51" s="28">
        <f t="shared" si="12"/>
        <v>1298.4338828760406</v>
      </c>
      <c r="X51" s="28">
        <f t="shared" si="12"/>
        <v>1059.4753031707673</v>
      </c>
      <c r="Y51" s="28">
        <f t="shared" si="12"/>
        <v>1066.684200052543</v>
      </c>
      <c r="Z51" s="28">
        <f t="shared" si="12"/>
        <v>1525.3000019688973</v>
      </c>
      <c r="AA51" s="28">
        <f t="shared" si="12"/>
        <v>1410.0636135312266</v>
      </c>
      <c r="AB51" s="28">
        <f t="shared" si="12"/>
        <v>1148.7851365529912</v>
      </c>
      <c r="AC51" s="28">
        <f t="shared" si="12"/>
        <v>1127.7575359360733</v>
      </c>
      <c r="AD51" s="28">
        <f t="shared" si="12"/>
        <v>1123.061447609158</v>
      </c>
      <c r="AE51" s="28">
        <f t="shared" si="12"/>
        <v>1355.7151803778161</v>
      </c>
      <c r="AF51" s="28">
        <f t="shared" si="12"/>
        <v>1000.4811448554447</v>
      </c>
      <c r="AG51" s="28">
        <f t="shared" si="12"/>
        <v>1148.3572543841365</v>
      </c>
      <c r="AH51" s="28">
        <f t="shared" si="12"/>
        <v>999.0128661534327</v>
      </c>
      <c r="AI51" s="28">
        <f t="shared" si="12"/>
        <v>1319.1510278252642</v>
      </c>
      <c r="AJ51" s="28">
        <f t="shared" si="12"/>
        <v>1337.179044162051</v>
      </c>
      <c r="AK51" s="28">
        <f t="shared" si="12"/>
        <v>1120.7102485914102</v>
      </c>
      <c r="AL51" s="28">
        <f t="shared" si="12"/>
        <v>2277.236302282065</v>
      </c>
      <c r="AM51" s="28">
        <f t="shared" si="12"/>
        <v>2149.8558599738853</v>
      </c>
      <c r="AN51" s="28">
        <f t="shared" si="12"/>
        <v>2111.6430995140818</v>
      </c>
      <c r="AO51" s="28">
        <f t="shared" si="12"/>
        <v>1299.0941135575085</v>
      </c>
      <c r="AP51" s="28">
        <f t="shared" si="12"/>
        <v>1337.142212529614</v>
      </c>
      <c r="AQ51" s="28">
        <f t="shared" si="12"/>
        <v>1273.1593498905243</v>
      </c>
      <c r="AR51" s="28">
        <f t="shared" si="12"/>
        <v>986.32098415309451</v>
      </c>
      <c r="AS51" s="28">
        <f t="shared" si="12"/>
        <v>924.17471236193751</v>
      </c>
      <c r="AT51" s="28">
        <f t="shared" si="12"/>
        <v>1334.9175701345966</v>
      </c>
      <c r="AU51" s="28">
        <f t="shared" si="12"/>
        <v>956.23654235790173</v>
      </c>
      <c r="AV51" s="28">
        <f t="shared" si="12"/>
        <v>939.39901341535085</v>
      </c>
      <c r="AW51" s="28">
        <f t="shared" si="12"/>
        <v>942.22068220794245</v>
      </c>
      <c r="AX51" s="28">
        <f>AVERAGE(E6:AW50)</f>
        <v>1204.6634209780552</v>
      </c>
    </row>
    <row r="53" spans="1:51" ht="15">
      <c r="A53" s="30" t="s">
        <v>1002</v>
      </c>
      <c r="B53" s="30"/>
      <c r="C53" s="30"/>
    </row>
    <row r="54" spans="1:51">
      <c r="A54" s="31" t="s">
        <v>1003</v>
      </c>
      <c r="B54" s="31"/>
      <c r="C54" s="31"/>
      <c r="D54" t="s">
        <v>804</v>
      </c>
      <c r="E54" t="s">
        <v>754</v>
      </c>
      <c r="F54" t="s">
        <v>754</v>
      </c>
      <c r="G54" t="s">
        <v>754</v>
      </c>
      <c r="H54" t="s">
        <v>754</v>
      </c>
      <c r="I54" t="s">
        <v>754</v>
      </c>
      <c r="J54" t="s">
        <v>754</v>
      </c>
      <c r="K54" t="s">
        <v>817</v>
      </c>
      <c r="L54" t="s">
        <v>817</v>
      </c>
      <c r="M54" t="s">
        <v>738</v>
      </c>
      <c r="N54" t="s">
        <v>738</v>
      </c>
      <c r="O54" t="s">
        <v>738</v>
      </c>
      <c r="P54" t="s">
        <v>738</v>
      </c>
      <c r="Q54" t="s">
        <v>738</v>
      </c>
      <c r="R54" t="s">
        <v>738</v>
      </c>
      <c r="S54" t="s">
        <v>738</v>
      </c>
      <c r="T54" t="s">
        <v>738</v>
      </c>
      <c r="U54" t="s">
        <v>742</v>
      </c>
      <c r="V54" t="s">
        <v>742</v>
      </c>
      <c r="W54" t="s">
        <v>759</v>
      </c>
      <c r="X54" t="s">
        <v>759</v>
      </c>
      <c r="Y54" t="s">
        <v>759</v>
      </c>
      <c r="Z54" t="s">
        <v>759</v>
      </c>
      <c r="AA54" t="s">
        <v>759</v>
      </c>
      <c r="AB54" t="s">
        <v>759</v>
      </c>
      <c r="AC54" t="s">
        <v>759</v>
      </c>
      <c r="AD54" t="s">
        <v>759</v>
      </c>
      <c r="AE54" t="s">
        <v>759</v>
      </c>
      <c r="AF54" t="s">
        <v>759</v>
      </c>
      <c r="AG54" t="s">
        <v>759</v>
      </c>
      <c r="AH54" t="s">
        <v>759</v>
      </c>
      <c r="AI54" t="s">
        <v>830</v>
      </c>
      <c r="AJ54" t="s">
        <v>753</v>
      </c>
      <c r="AK54" t="s">
        <v>745</v>
      </c>
      <c r="AL54" t="s">
        <v>758</v>
      </c>
      <c r="AM54" t="s">
        <v>758</v>
      </c>
      <c r="AN54" t="s">
        <v>758</v>
      </c>
      <c r="AO54" t="s">
        <v>747</v>
      </c>
      <c r="AP54" t="s">
        <v>750</v>
      </c>
      <c r="AQ54" t="s">
        <v>750</v>
      </c>
      <c r="AR54" t="s">
        <v>743</v>
      </c>
      <c r="AS54" t="s">
        <v>743</v>
      </c>
      <c r="AT54" t="s">
        <v>743</v>
      </c>
      <c r="AU54" t="s">
        <v>743</v>
      </c>
      <c r="AV54" t="s">
        <v>743</v>
      </c>
      <c r="AW54" t="s">
        <v>743</v>
      </c>
    </row>
    <row r="55" spans="1:51">
      <c r="A55" s="31" t="s">
        <v>1004</v>
      </c>
      <c r="B55" s="31" t="s">
        <v>1005</v>
      </c>
      <c r="C55" s="31"/>
      <c r="D55" s="22" t="s">
        <v>1006</v>
      </c>
      <c r="E55" s="23" t="s">
        <v>931</v>
      </c>
      <c r="F55" s="23" t="s">
        <v>983</v>
      </c>
      <c r="G55" s="23" t="s">
        <v>927</v>
      </c>
      <c r="H55" s="23" t="s">
        <v>924</v>
      </c>
      <c r="I55" s="23" t="s">
        <v>996</v>
      </c>
      <c r="J55" s="23" t="s">
        <v>988</v>
      </c>
      <c r="K55" s="23" t="s">
        <v>824</v>
      </c>
      <c r="L55" s="23" t="s">
        <v>816</v>
      </c>
      <c r="M55" s="23" t="s">
        <v>956</v>
      </c>
      <c r="N55" s="23" t="s">
        <v>989</v>
      </c>
      <c r="O55" s="23" t="s">
        <v>925</v>
      </c>
      <c r="P55" s="23" t="s">
        <v>826</v>
      </c>
      <c r="Q55" s="23" t="s">
        <v>855</v>
      </c>
      <c r="R55" s="23" t="s">
        <v>986</v>
      </c>
      <c r="S55" s="23" t="s">
        <v>859</v>
      </c>
      <c r="T55" s="23" t="s">
        <v>990</v>
      </c>
      <c r="U55" s="23" t="s">
        <v>835</v>
      </c>
      <c r="V55" s="23" t="s">
        <v>959</v>
      </c>
      <c r="W55" s="23" t="s">
        <v>876</v>
      </c>
      <c r="X55" s="23" t="s">
        <v>889</v>
      </c>
      <c r="Y55" s="23" t="s">
        <v>877</v>
      </c>
      <c r="Z55" s="23" t="s">
        <v>890</v>
      </c>
      <c r="AA55" s="23" t="s">
        <v>881</v>
      </c>
      <c r="AB55" s="23" t="s">
        <v>893</v>
      </c>
      <c r="AC55" s="23" t="s">
        <v>878</v>
      </c>
      <c r="AD55" s="23" t="s">
        <v>751</v>
      </c>
      <c r="AE55" s="23" t="s">
        <v>879</v>
      </c>
      <c r="AF55" s="23" t="s">
        <v>875</v>
      </c>
      <c r="AG55" s="23" t="s">
        <v>882</v>
      </c>
      <c r="AH55" s="23" t="s">
        <v>880</v>
      </c>
      <c r="AI55" s="23" t="s">
        <v>829</v>
      </c>
      <c r="AJ55" s="23" t="s">
        <v>932</v>
      </c>
      <c r="AK55" s="23" t="s">
        <v>985</v>
      </c>
      <c r="AL55" s="23" t="s">
        <v>958</v>
      </c>
      <c r="AM55" s="23" t="s">
        <v>943</v>
      </c>
      <c r="AN55" s="23" t="s">
        <v>757</v>
      </c>
      <c r="AO55" s="23" t="s">
        <v>869</v>
      </c>
      <c r="AP55" s="23" t="s">
        <v>873</v>
      </c>
      <c r="AQ55" s="23" t="s">
        <v>872</v>
      </c>
      <c r="AR55" s="23" t="s">
        <v>848</v>
      </c>
      <c r="AS55" s="23" t="s">
        <v>887</v>
      </c>
      <c r="AT55" s="23" t="s">
        <v>984</v>
      </c>
      <c r="AU55" s="23" t="s">
        <v>842</v>
      </c>
      <c r="AV55" s="23" t="s">
        <v>862</v>
      </c>
      <c r="AW55" s="23" t="s">
        <v>839</v>
      </c>
    </row>
    <row r="56" spans="1:51">
      <c r="A56" s="31"/>
      <c r="B56" s="31" t="s">
        <v>1007</v>
      </c>
      <c r="C56" s="31"/>
      <c r="D56" t="s">
        <v>1008</v>
      </c>
      <c r="E56">
        <v>2023</v>
      </c>
      <c r="F56">
        <v>1903</v>
      </c>
      <c r="G56">
        <v>2018</v>
      </c>
      <c r="H56">
        <v>2018</v>
      </c>
      <c r="I56">
        <v>2013</v>
      </c>
      <c r="J56">
        <v>2017</v>
      </c>
      <c r="K56">
        <v>1924</v>
      </c>
      <c r="L56">
        <v>1886</v>
      </c>
      <c r="M56">
        <v>2023</v>
      </c>
      <c r="N56">
        <v>2022</v>
      </c>
      <c r="O56">
        <v>2018</v>
      </c>
      <c r="P56">
        <v>1955</v>
      </c>
      <c r="Q56">
        <v>2010</v>
      </c>
      <c r="R56">
        <v>2011</v>
      </c>
      <c r="S56">
        <v>2010</v>
      </c>
      <c r="T56">
        <v>2024</v>
      </c>
      <c r="U56">
        <v>1988</v>
      </c>
      <c r="V56">
        <v>2024</v>
      </c>
      <c r="W56">
        <v>2023</v>
      </c>
      <c r="X56">
        <v>2014</v>
      </c>
      <c r="Y56">
        <v>2013</v>
      </c>
      <c r="Z56">
        <v>2014</v>
      </c>
      <c r="AA56">
        <v>2013</v>
      </c>
      <c r="AB56">
        <v>2014</v>
      </c>
      <c r="AC56">
        <v>2013</v>
      </c>
      <c r="AD56">
        <v>2014</v>
      </c>
      <c r="AE56">
        <v>2013</v>
      </c>
      <c r="AF56">
        <v>2013</v>
      </c>
      <c r="AG56">
        <v>2013</v>
      </c>
      <c r="AH56">
        <v>2013</v>
      </c>
      <c r="AI56">
        <v>1966</v>
      </c>
      <c r="AJ56">
        <v>2021</v>
      </c>
      <c r="AK56">
        <v>2009</v>
      </c>
      <c r="AL56">
        <v>2023</v>
      </c>
      <c r="AM56">
        <v>2023</v>
      </c>
      <c r="AN56">
        <v>2017</v>
      </c>
      <c r="AO56">
        <v>2012</v>
      </c>
      <c r="AP56">
        <v>2013</v>
      </c>
      <c r="AQ56">
        <v>2013</v>
      </c>
      <c r="AR56">
        <v>2009</v>
      </c>
      <c r="AS56">
        <v>2014</v>
      </c>
      <c r="AT56">
        <v>2005</v>
      </c>
      <c r="AU56">
        <v>2000</v>
      </c>
      <c r="AV56">
        <v>2011</v>
      </c>
      <c r="AW56">
        <v>2000</v>
      </c>
    </row>
    <row r="57" spans="1:51">
      <c r="A57" s="31"/>
      <c r="B57" s="31" t="s">
        <v>1009</v>
      </c>
      <c r="C57" s="31"/>
      <c r="D57" t="s">
        <v>1010</v>
      </c>
      <c r="F57">
        <v>2013</v>
      </c>
      <c r="I57">
        <v>2014</v>
      </c>
      <c r="J57">
        <v>2019</v>
      </c>
      <c r="L57">
        <v>1887</v>
      </c>
      <c r="O57">
        <v>2024</v>
      </c>
      <c r="Q57">
        <v>2011</v>
      </c>
      <c r="R57">
        <v>2021</v>
      </c>
      <c r="AB57">
        <v>2017</v>
      </c>
      <c r="AI57">
        <v>1970</v>
      </c>
      <c r="AK57">
        <v>2018</v>
      </c>
      <c r="AL57">
        <v>2024</v>
      </c>
      <c r="AN57">
        <v>2022</v>
      </c>
      <c r="AR57">
        <v>2021</v>
      </c>
      <c r="AU57">
        <v>2003</v>
      </c>
      <c r="AV57">
        <v>2012</v>
      </c>
    </row>
    <row r="58" spans="1:51">
      <c r="A58" t="s">
        <v>804</v>
      </c>
      <c r="B58" s="22" t="s">
        <v>1011</v>
      </c>
      <c r="C58" t="s">
        <v>1008</v>
      </c>
      <c r="D58" t="s">
        <v>1010</v>
      </c>
      <c r="AX58" t="s">
        <v>1012</v>
      </c>
      <c r="AY58" t="s">
        <v>1013</v>
      </c>
    </row>
    <row r="59" spans="1:51">
      <c r="A59" t="s">
        <v>754</v>
      </c>
      <c r="B59" s="23" t="s">
        <v>931</v>
      </c>
      <c r="C59">
        <v>2023</v>
      </c>
      <c r="E59" s="28" t="str">
        <f>IFERROR(IF(AND(($C59-E$56)&gt;=0,E6&lt;$AX$51),E6/($C59-E$56),""),"")</f>
        <v/>
      </c>
      <c r="F59" s="28">
        <f>IFERROR(IF(AND(($C59-F$56)&gt;=0,F6&lt;$AX$51),F6/($C59-F$56),""),"")</f>
        <v>1.268970340809993</v>
      </c>
      <c r="G59" s="28">
        <f t="shared" ref="G59:AW59" si="13">IFERROR(IF(AND(($C59-G$56)&gt;=0,G6&lt;$AX$51),G6/($C59-G$56),""),"")</f>
        <v>7.2814086328566034</v>
      </c>
      <c r="H59" s="28">
        <f t="shared" si="13"/>
        <v>20.876506579452133</v>
      </c>
      <c r="I59" s="28">
        <f t="shared" si="13"/>
        <v>11.998637211004278</v>
      </c>
      <c r="J59" s="28">
        <f t="shared" si="13"/>
        <v>0.23820032204167216</v>
      </c>
      <c r="K59" s="28">
        <f t="shared" si="13"/>
        <v>5.465309523532671</v>
      </c>
      <c r="L59" s="28">
        <f t="shared" si="13"/>
        <v>3.7899137644356791</v>
      </c>
      <c r="M59" s="28" t="str">
        <f t="shared" si="13"/>
        <v/>
      </c>
      <c r="N59" s="28">
        <f t="shared" si="13"/>
        <v>983.03558946914609</v>
      </c>
      <c r="O59" s="28">
        <f t="shared" si="13"/>
        <v>221.06349600385184</v>
      </c>
      <c r="P59" s="28">
        <f t="shared" si="13"/>
        <v>11.742245087070629</v>
      </c>
      <c r="Q59" s="28">
        <f t="shared" si="13"/>
        <v>63.900109316825869</v>
      </c>
      <c r="R59" s="28">
        <f t="shared" si="13"/>
        <v>46.218872574810256</v>
      </c>
      <c r="S59" s="28">
        <f t="shared" si="13"/>
        <v>81.651319773533203</v>
      </c>
      <c r="T59" s="28" t="str">
        <f t="shared" si="13"/>
        <v/>
      </c>
      <c r="U59" s="28">
        <f t="shared" si="13"/>
        <v>7.7213865624738673</v>
      </c>
      <c r="V59" s="28" t="str">
        <f t="shared" si="13"/>
        <v/>
      </c>
      <c r="W59" s="28" t="str">
        <f t="shared" si="13"/>
        <v/>
      </c>
      <c r="X59" s="28" t="str">
        <f t="shared" si="13"/>
        <v/>
      </c>
      <c r="Y59" s="28" t="str">
        <f t="shared" si="13"/>
        <v/>
      </c>
      <c r="Z59" s="28" t="str">
        <f t="shared" si="13"/>
        <v/>
      </c>
      <c r="AA59" s="28" t="str">
        <f t="shared" si="13"/>
        <v/>
      </c>
      <c r="AB59" s="28" t="str">
        <f t="shared" si="13"/>
        <v/>
      </c>
      <c r="AC59" s="28" t="str">
        <f t="shared" si="13"/>
        <v/>
      </c>
      <c r="AD59" s="28" t="str">
        <f t="shared" si="13"/>
        <v/>
      </c>
      <c r="AE59" s="28" t="str">
        <f t="shared" si="13"/>
        <v/>
      </c>
      <c r="AF59" s="28" t="str">
        <f t="shared" si="13"/>
        <v/>
      </c>
      <c r="AG59" s="28" t="str">
        <f t="shared" si="13"/>
        <v/>
      </c>
      <c r="AH59" s="28" t="str">
        <f t="shared" si="13"/>
        <v/>
      </c>
      <c r="AI59" s="28">
        <f t="shared" si="13"/>
        <v>3.0213910666813657</v>
      </c>
      <c r="AJ59" s="28" t="str">
        <f t="shared" si="13"/>
        <v/>
      </c>
      <c r="AK59" s="28" t="str">
        <f t="shared" si="13"/>
        <v/>
      </c>
      <c r="AL59" s="28" t="str">
        <f t="shared" si="13"/>
        <v/>
      </c>
      <c r="AM59" s="28" t="str">
        <f t="shared" si="13"/>
        <v/>
      </c>
      <c r="AN59" s="28" t="str">
        <f t="shared" si="13"/>
        <v/>
      </c>
      <c r="AO59" s="28">
        <f t="shared" si="13"/>
        <v>14.757044734410909</v>
      </c>
      <c r="AP59" s="28" t="str">
        <f t="shared" si="13"/>
        <v/>
      </c>
      <c r="AQ59" s="28" t="str">
        <f t="shared" si="13"/>
        <v/>
      </c>
      <c r="AR59" s="28">
        <f t="shared" si="13"/>
        <v>29.738552761024859</v>
      </c>
      <c r="AS59" s="28">
        <f t="shared" si="13"/>
        <v>70.278221603038446</v>
      </c>
      <c r="AT59" s="28">
        <f t="shared" si="13"/>
        <v>14.476555159187136</v>
      </c>
      <c r="AU59" s="28">
        <f t="shared" si="13"/>
        <v>20.829493892382466</v>
      </c>
      <c r="AV59" s="28">
        <f t="shared" si="13"/>
        <v>44.389450111889715</v>
      </c>
      <c r="AW59" s="28">
        <f t="shared" si="13"/>
        <v>22.660864365284837</v>
      </c>
      <c r="AX59">
        <f>COUNT(E59:AW59)</f>
        <v>22</v>
      </c>
      <c r="AY59" s="28">
        <f>AVERAGE(E59:AW59)</f>
        <v>76.654706311624778</v>
      </c>
    </row>
    <row r="60" spans="1:51">
      <c r="A60" t="s">
        <v>754</v>
      </c>
      <c r="B60" s="23" t="s">
        <v>983</v>
      </c>
      <c r="C60">
        <v>1903</v>
      </c>
      <c r="D60">
        <v>2013</v>
      </c>
      <c r="E60" s="28" t="str">
        <f t="shared" ref="E60:AW65" si="14">IFERROR(IF(AND(($C60-E$56)&gt;=0,E7&lt;$AX$51),E7/($C60-E$56),""),"")</f>
        <v/>
      </c>
      <c r="F60" s="28" t="str">
        <f t="shared" si="14"/>
        <v/>
      </c>
      <c r="G60" s="28" t="str">
        <f t="shared" si="14"/>
        <v/>
      </c>
      <c r="H60" s="28" t="str">
        <f t="shared" si="14"/>
        <v/>
      </c>
      <c r="I60" s="28" t="str">
        <f t="shared" si="14"/>
        <v/>
      </c>
      <c r="J60" s="28" t="str">
        <f t="shared" si="14"/>
        <v/>
      </c>
      <c r="K60" s="28" t="str">
        <f t="shared" si="14"/>
        <v/>
      </c>
      <c r="L60" s="28">
        <f t="shared" si="14"/>
        <v>29.58036742866534</v>
      </c>
      <c r="M60" s="28" t="str">
        <f t="shared" si="14"/>
        <v/>
      </c>
      <c r="N60" s="28" t="str">
        <f t="shared" si="14"/>
        <v/>
      </c>
      <c r="O60" s="28" t="str">
        <f t="shared" si="14"/>
        <v/>
      </c>
      <c r="P60" s="28" t="str">
        <f t="shared" si="14"/>
        <v/>
      </c>
      <c r="Q60" s="28" t="str">
        <f t="shared" si="14"/>
        <v/>
      </c>
      <c r="R60" s="28" t="str">
        <f t="shared" si="14"/>
        <v/>
      </c>
      <c r="S60" s="28" t="str">
        <f t="shared" si="14"/>
        <v/>
      </c>
      <c r="T60" s="28" t="str">
        <f t="shared" si="14"/>
        <v/>
      </c>
      <c r="U60" s="28" t="str">
        <f t="shared" si="14"/>
        <v/>
      </c>
      <c r="V60" s="28" t="str">
        <f t="shared" si="14"/>
        <v/>
      </c>
      <c r="W60" s="28" t="str">
        <f t="shared" si="14"/>
        <v/>
      </c>
      <c r="X60" s="28" t="str">
        <f t="shared" si="14"/>
        <v/>
      </c>
      <c r="Y60" s="28" t="str">
        <f t="shared" si="14"/>
        <v/>
      </c>
      <c r="Z60" s="28" t="str">
        <f t="shared" si="14"/>
        <v/>
      </c>
      <c r="AA60" s="28" t="str">
        <f t="shared" si="14"/>
        <v/>
      </c>
      <c r="AB60" s="28" t="str">
        <f t="shared" si="14"/>
        <v/>
      </c>
      <c r="AC60" s="28" t="str">
        <f t="shared" si="14"/>
        <v/>
      </c>
      <c r="AD60" s="28" t="str">
        <f t="shared" si="14"/>
        <v/>
      </c>
      <c r="AE60" s="28" t="str">
        <f t="shared" si="14"/>
        <v/>
      </c>
      <c r="AF60" s="28" t="str">
        <f t="shared" si="14"/>
        <v/>
      </c>
      <c r="AG60" s="28" t="str">
        <f t="shared" si="14"/>
        <v/>
      </c>
      <c r="AH60" s="28" t="str">
        <f t="shared" si="14"/>
        <v/>
      </c>
      <c r="AI60" s="28" t="str">
        <f t="shared" si="14"/>
        <v/>
      </c>
      <c r="AJ60" s="28" t="str">
        <f t="shared" si="14"/>
        <v/>
      </c>
      <c r="AK60" s="28" t="str">
        <f t="shared" si="14"/>
        <v/>
      </c>
      <c r="AL60" s="28" t="str">
        <f t="shared" si="14"/>
        <v/>
      </c>
      <c r="AM60" s="28" t="str">
        <f t="shared" si="14"/>
        <v/>
      </c>
      <c r="AN60" s="28" t="str">
        <f t="shared" si="14"/>
        <v/>
      </c>
      <c r="AO60" s="28" t="str">
        <f t="shared" si="14"/>
        <v/>
      </c>
      <c r="AP60" s="28" t="str">
        <f t="shared" si="14"/>
        <v/>
      </c>
      <c r="AQ60" s="28" t="str">
        <f t="shared" si="14"/>
        <v/>
      </c>
      <c r="AR60" s="28" t="str">
        <f t="shared" si="14"/>
        <v/>
      </c>
      <c r="AS60" s="28" t="str">
        <f t="shared" si="14"/>
        <v/>
      </c>
      <c r="AT60" s="28" t="str">
        <f t="shared" si="14"/>
        <v/>
      </c>
      <c r="AU60" s="28" t="str">
        <f t="shared" si="14"/>
        <v/>
      </c>
      <c r="AV60" s="28" t="str">
        <f t="shared" si="14"/>
        <v/>
      </c>
      <c r="AW60" s="28" t="str">
        <f t="shared" si="14"/>
        <v/>
      </c>
      <c r="AX60">
        <f t="shared" ref="AX60:AX103" si="15">COUNT(E60:AW60)</f>
        <v>1</v>
      </c>
      <c r="AY60" s="28">
        <f t="shared" ref="AY60:AY102" si="16">AVERAGE(E60:AW60)</f>
        <v>29.58036742866534</v>
      </c>
    </row>
    <row r="61" spans="1:51">
      <c r="A61" t="s">
        <v>754</v>
      </c>
      <c r="B61" s="23" t="s">
        <v>927</v>
      </c>
      <c r="C61">
        <v>2018</v>
      </c>
      <c r="E61" s="28" t="str">
        <f t="shared" si="14"/>
        <v/>
      </c>
      <c r="F61" s="28">
        <f t="shared" si="14"/>
        <v>1.3312598964552613</v>
      </c>
      <c r="G61" s="28" t="str">
        <f t="shared" si="14"/>
        <v/>
      </c>
      <c r="H61" s="28" t="str">
        <f t="shared" si="14"/>
        <v/>
      </c>
      <c r="I61" s="28">
        <f t="shared" si="14"/>
        <v>23.608494240703557</v>
      </c>
      <c r="J61" s="28">
        <f t="shared" si="14"/>
        <v>34.98936683226939</v>
      </c>
      <c r="K61" s="28">
        <f t="shared" si="14"/>
        <v>6.1245250047690103</v>
      </c>
      <c r="L61" s="28">
        <f t="shared" si="14"/>
        <v>4.1934548926571287</v>
      </c>
      <c r="M61" s="28" t="str">
        <f t="shared" si="14"/>
        <v/>
      </c>
      <c r="N61" s="28" t="str">
        <f t="shared" si="14"/>
        <v/>
      </c>
      <c r="O61" s="28" t="str">
        <f t="shared" si="14"/>
        <v/>
      </c>
      <c r="P61" s="28">
        <f t="shared" si="14"/>
        <v>12.538920850209621</v>
      </c>
      <c r="Q61" s="28">
        <f t="shared" si="14"/>
        <v>102.39207300169434</v>
      </c>
      <c r="R61" s="28">
        <f t="shared" si="14"/>
        <v>77.959746661444839</v>
      </c>
      <c r="S61" s="28">
        <f t="shared" si="14"/>
        <v>130.67759878731289</v>
      </c>
      <c r="T61" s="28" t="str">
        <f t="shared" si="14"/>
        <v/>
      </c>
      <c r="U61" s="28">
        <f t="shared" si="14"/>
        <v>10.178356551316774</v>
      </c>
      <c r="V61" s="28" t="str">
        <f t="shared" si="14"/>
        <v/>
      </c>
      <c r="W61" s="28" t="str">
        <f t="shared" si="14"/>
        <v/>
      </c>
      <c r="X61" s="28" t="str">
        <f t="shared" si="14"/>
        <v/>
      </c>
      <c r="Y61" s="28" t="str">
        <f t="shared" si="14"/>
        <v/>
      </c>
      <c r="Z61" s="28" t="str">
        <f t="shared" si="14"/>
        <v/>
      </c>
      <c r="AA61" s="28" t="str">
        <f t="shared" si="14"/>
        <v/>
      </c>
      <c r="AB61" s="28" t="str">
        <f t="shared" si="14"/>
        <v/>
      </c>
      <c r="AC61" s="28" t="str">
        <f t="shared" si="14"/>
        <v/>
      </c>
      <c r="AD61" s="28" t="str">
        <f t="shared" si="14"/>
        <v/>
      </c>
      <c r="AE61" s="28" t="str">
        <f t="shared" si="14"/>
        <v/>
      </c>
      <c r="AF61" s="28" t="str">
        <f t="shared" si="14"/>
        <v/>
      </c>
      <c r="AG61" s="28" t="str">
        <f t="shared" si="14"/>
        <v/>
      </c>
      <c r="AH61" s="28" t="str">
        <f t="shared" si="14"/>
        <v/>
      </c>
      <c r="AI61" s="28">
        <f t="shared" si="14"/>
        <v>3.8197808647756628</v>
      </c>
      <c r="AJ61" s="28" t="str">
        <f t="shared" si="14"/>
        <v/>
      </c>
      <c r="AK61" s="28" t="str">
        <f t="shared" si="14"/>
        <v/>
      </c>
      <c r="AL61" s="28" t="str">
        <f t="shared" si="14"/>
        <v/>
      </c>
      <c r="AM61" s="28" t="str">
        <f t="shared" si="14"/>
        <v/>
      </c>
      <c r="AN61" s="28" t="str">
        <f t="shared" si="14"/>
        <v/>
      </c>
      <c r="AO61" s="28">
        <f t="shared" si="14"/>
        <v>25.232824730067602</v>
      </c>
      <c r="AP61" s="28" t="str">
        <f t="shared" si="14"/>
        <v/>
      </c>
      <c r="AQ61" s="28" t="str">
        <f t="shared" si="14"/>
        <v/>
      </c>
      <c r="AR61" s="28">
        <f t="shared" si="14"/>
        <v>44.449226538929523</v>
      </c>
      <c r="AS61" s="28">
        <f t="shared" si="14"/>
        <v>154.37403561208541</v>
      </c>
      <c r="AT61" s="28">
        <f t="shared" si="14"/>
        <v>18.24982907503059</v>
      </c>
      <c r="AU61" s="28">
        <f t="shared" si="14"/>
        <v>25.875484604686477</v>
      </c>
      <c r="AV61" s="28">
        <f t="shared" si="14"/>
        <v>74.175268690795079</v>
      </c>
      <c r="AW61" s="28">
        <f t="shared" si="14"/>
        <v>28.218383628348512</v>
      </c>
      <c r="AX61">
        <f t="shared" si="15"/>
        <v>18</v>
      </c>
      <c r="AY61" s="28">
        <f t="shared" si="16"/>
        <v>43.243812803530645</v>
      </c>
    </row>
    <row r="62" spans="1:51">
      <c r="A62" t="s">
        <v>754</v>
      </c>
      <c r="B62" s="23" t="s">
        <v>924</v>
      </c>
      <c r="C62">
        <v>2018</v>
      </c>
      <c r="E62" s="28" t="str">
        <f t="shared" si="14"/>
        <v/>
      </c>
      <c r="F62" s="28">
        <f t="shared" si="14"/>
        <v>0.65879803806395676</v>
      </c>
      <c r="G62" s="28" t="str">
        <f t="shared" si="14"/>
        <v/>
      </c>
      <c r="H62" s="28" t="str">
        <f t="shared" si="14"/>
        <v/>
      </c>
      <c r="I62" s="28">
        <f t="shared" si="14"/>
        <v>13.152938900458832</v>
      </c>
      <c r="J62" s="28">
        <f t="shared" si="14"/>
        <v>104.74286707532212</v>
      </c>
      <c r="K62" s="28">
        <f t="shared" si="14"/>
        <v>5.1154918224071384</v>
      </c>
      <c r="L62" s="28">
        <f t="shared" si="14"/>
        <v>3.4601477927190132</v>
      </c>
      <c r="M62" s="28" t="str">
        <f t="shared" si="14"/>
        <v/>
      </c>
      <c r="N62" s="28" t="str">
        <f t="shared" si="14"/>
        <v/>
      </c>
      <c r="O62" s="28" t="str">
        <f t="shared" si="14"/>
        <v/>
      </c>
      <c r="P62" s="28">
        <f t="shared" si="14"/>
        <v>11.378377547549208</v>
      </c>
      <c r="Q62" s="28">
        <f t="shared" si="14"/>
        <v>94.388764500089792</v>
      </c>
      <c r="R62" s="28">
        <f t="shared" si="14"/>
        <v>67.981612478245879</v>
      </c>
      <c r="S62" s="28">
        <f t="shared" si="14"/>
        <v>124.39853179358279</v>
      </c>
      <c r="T62" s="28" t="str">
        <f t="shared" si="14"/>
        <v/>
      </c>
      <c r="U62" s="28">
        <f t="shared" si="14"/>
        <v>9.3703467837960179</v>
      </c>
      <c r="V62" s="28" t="str">
        <f t="shared" si="14"/>
        <v/>
      </c>
      <c r="W62" s="28" t="str">
        <f t="shared" si="14"/>
        <v/>
      </c>
      <c r="X62" s="28" t="str">
        <f t="shared" si="14"/>
        <v/>
      </c>
      <c r="Y62" s="28" t="str">
        <f t="shared" si="14"/>
        <v/>
      </c>
      <c r="Z62" s="28" t="str">
        <f t="shared" si="14"/>
        <v/>
      </c>
      <c r="AA62" s="28" t="str">
        <f t="shared" si="14"/>
        <v/>
      </c>
      <c r="AB62" s="28" t="str">
        <f t="shared" si="14"/>
        <v/>
      </c>
      <c r="AC62" s="28" t="str">
        <f t="shared" si="14"/>
        <v/>
      </c>
      <c r="AD62" s="28" t="str">
        <f t="shared" si="14"/>
        <v/>
      </c>
      <c r="AE62" s="28" t="str">
        <f t="shared" si="14"/>
        <v/>
      </c>
      <c r="AF62" s="28" t="str">
        <f t="shared" si="14"/>
        <v/>
      </c>
      <c r="AG62" s="28" t="str">
        <f t="shared" si="14"/>
        <v/>
      </c>
      <c r="AH62" s="28" t="str">
        <f t="shared" si="14"/>
        <v/>
      </c>
      <c r="AI62" s="28">
        <f t="shared" si="14"/>
        <v>4.5672090240292809</v>
      </c>
      <c r="AJ62" s="28" t="str">
        <f t="shared" si="14"/>
        <v/>
      </c>
      <c r="AK62" s="28" t="str">
        <f t="shared" si="14"/>
        <v/>
      </c>
      <c r="AL62" s="28" t="str">
        <f t="shared" si="14"/>
        <v/>
      </c>
      <c r="AM62" s="28" t="str">
        <f t="shared" si="14"/>
        <v/>
      </c>
      <c r="AN62" s="28" t="str">
        <f t="shared" si="14"/>
        <v/>
      </c>
      <c r="AO62" s="28">
        <f t="shared" si="14"/>
        <v>44.442709684790138</v>
      </c>
      <c r="AP62" s="28" t="str">
        <f t="shared" si="14"/>
        <v/>
      </c>
      <c r="AQ62" s="28" t="str">
        <f t="shared" si="14"/>
        <v/>
      </c>
      <c r="AR62" s="28">
        <f t="shared" si="14"/>
        <v>39.845949461057344</v>
      </c>
      <c r="AS62" s="28">
        <f t="shared" si="14"/>
        <v>141.69564925696884</v>
      </c>
      <c r="AT62" s="28">
        <f t="shared" si="14"/>
        <v>27.666932647964742</v>
      </c>
      <c r="AU62" s="28">
        <f t="shared" si="14"/>
        <v>22.872841606493935</v>
      </c>
      <c r="AV62" s="28">
        <f t="shared" si="14"/>
        <v>66.363896208547047</v>
      </c>
      <c r="AW62" s="28">
        <f t="shared" si="14"/>
        <v>25.158067436527723</v>
      </c>
      <c r="AX62">
        <f t="shared" si="15"/>
        <v>18</v>
      </c>
      <c r="AY62" s="28">
        <f t="shared" si="16"/>
        <v>44.847840669922988</v>
      </c>
    </row>
    <row r="63" spans="1:51">
      <c r="A63" t="s">
        <v>754</v>
      </c>
      <c r="B63" s="23" t="s">
        <v>996</v>
      </c>
      <c r="C63">
        <v>2013</v>
      </c>
      <c r="D63">
        <v>2014</v>
      </c>
      <c r="E63" s="28" t="str">
        <f t="shared" si="14"/>
        <v/>
      </c>
      <c r="F63" s="28">
        <f t="shared" si="14"/>
        <v>0.32261928496588227</v>
      </c>
      <c r="G63" s="28" t="str">
        <f t="shared" si="14"/>
        <v/>
      </c>
      <c r="H63" s="28" t="str">
        <f t="shared" si="14"/>
        <v/>
      </c>
      <c r="I63" s="28" t="str">
        <f t="shared" si="14"/>
        <v/>
      </c>
      <c r="J63" s="28" t="str">
        <f t="shared" si="14"/>
        <v/>
      </c>
      <c r="K63" s="28">
        <f t="shared" si="14"/>
        <v>6.0712463891862267</v>
      </c>
      <c r="L63" s="28">
        <f t="shared" si="14"/>
        <v>4.059905737684848</v>
      </c>
      <c r="M63" s="28" t="str">
        <f t="shared" si="14"/>
        <v/>
      </c>
      <c r="N63" s="28" t="str">
        <f t="shared" si="14"/>
        <v/>
      </c>
      <c r="O63" s="28" t="str">
        <f t="shared" si="14"/>
        <v/>
      </c>
      <c r="P63" s="28">
        <f t="shared" si="14"/>
        <v>11.701356021881036</v>
      </c>
      <c r="Q63" s="28">
        <f t="shared" si="14"/>
        <v>237.34787286383502</v>
      </c>
      <c r="R63" s="28">
        <f t="shared" si="14"/>
        <v>217.52350494653055</v>
      </c>
      <c r="S63" s="28">
        <f t="shared" si="14"/>
        <v>315.40287684822471</v>
      </c>
      <c r="T63" s="28" t="str">
        <f t="shared" si="14"/>
        <v/>
      </c>
      <c r="U63" s="28">
        <f t="shared" si="14"/>
        <v>13.743839858352322</v>
      </c>
      <c r="V63" s="28" t="str">
        <f t="shared" si="14"/>
        <v/>
      </c>
      <c r="W63" s="28" t="str">
        <f t="shared" si="14"/>
        <v/>
      </c>
      <c r="X63" s="28" t="str">
        <f t="shared" si="14"/>
        <v/>
      </c>
      <c r="Y63" s="28" t="str">
        <f t="shared" si="14"/>
        <v/>
      </c>
      <c r="Z63" s="28" t="str">
        <f t="shared" si="14"/>
        <v/>
      </c>
      <c r="AA63" s="28" t="str">
        <f t="shared" si="14"/>
        <v/>
      </c>
      <c r="AB63" s="28" t="str">
        <f t="shared" si="14"/>
        <v/>
      </c>
      <c r="AC63" s="28" t="str">
        <f t="shared" si="14"/>
        <v/>
      </c>
      <c r="AD63" s="28" t="str">
        <f t="shared" si="14"/>
        <v/>
      </c>
      <c r="AE63" s="28" t="str">
        <f t="shared" si="14"/>
        <v/>
      </c>
      <c r="AF63" s="28" t="str">
        <f t="shared" si="14"/>
        <v/>
      </c>
      <c r="AG63" s="28" t="str">
        <f t="shared" si="14"/>
        <v/>
      </c>
      <c r="AH63" s="28" t="str">
        <f t="shared" si="14"/>
        <v/>
      </c>
      <c r="AI63" s="28">
        <f t="shared" si="14"/>
        <v>6.0029545343292012</v>
      </c>
      <c r="AJ63" s="28" t="str">
        <f t="shared" si="14"/>
        <v/>
      </c>
      <c r="AK63" s="28" t="str">
        <f t="shared" si="14"/>
        <v/>
      </c>
      <c r="AL63" s="28" t="str">
        <f t="shared" si="14"/>
        <v/>
      </c>
      <c r="AM63" s="28" t="str">
        <f t="shared" si="14"/>
        <v/>
      </c>
      <c r="AN63" s="28" t="str">
        <f t="shared" si="14"/>
        <v/>
      </c>
      <c r="AO63" s="28">
        <f t="shared" si="14"/>
        <v>269.16176042975349</v>
      </c>
      <c r="AP63" s="28" t="str">
        <f t="shared" si="14"/>
        <v/>
      </c>
      <c r="AQ63" s="28" t="str">
        <f t="shared" si="14"/>
        <v/>
      </c>
      <c r="AR63" s="28">
        <f t="shared" si="14"/>
        <v>75.915484127658743</v>
      </c>
      <c r="AS63" s="28" t="str">
        <f t="shared" si="14"/>
        <v/>
      </c>
      <c r="AT63" s="28">
        <f t="shared" si="14"/>
        <v>42.999150718074965</v>
      </c>
      <c r="AU63" s="28">
        <f t="shared" si="14"/>
        <v>27.876485023008879</v>
      </c>
      <c r="AV63" s="28">
        <f t="shared" si="14"/>
        <v>207.94338647095509</v>
      </c>
      <c r="AW63" s="28">
        <f t="shared" si="14"/>
        <v>31.099617042702352</v>
      </c>
      <c r="AX63">
        <f t="shared" si="15"/>
        <v>15</v>
      </c>
      <c r="AY63" s="28">
        <f t="shared" si="16"/>
        <v>97.811470686476241</v>
      </c>
    </row>
    <row r="64" spans="1:51">
      <c r="A64" t="s">
        <v>754</v>
      </c>
      <c r="B64" s="23" t="s">
        <v>988</v>
      </c>
      <c r="C64">
        <v>2017</v>
      </c>
      <c r="D64">
        <v>2019</v>
      </c>
      <c r="E64" s="28" t="str">
        <f t="shared" si="14"/>
        <v/>
      </c>
      <c r="F64" s="28">
        <f t="shared" si="14"/>
        <v>1.3330575894880474</v>
      </c>
      <c r="G64" s="28" t="str">
        <f t="shared" si="14"/>
        <v/>
      </c>
      <c r="H64" s="28" t="str">
        <f t="shared" si="14"/>
        <v/>
      </c>
      <c r="I64" s="28">
        <f t="shared" si="14"/>
        <v>29.882491387474623</v>
      </c>
      <c r="J64" s="28" t="str">
        <f t="shared" si="14"/>
        <v/>
      </c>
      <c r="K64" s="28">
        <f t="shared" si="14"/>
        <v>5.8317677546636517</v>
      </c>
      <c r="L64" s="28">
        <f t="shared" si="14"/>
        <v>3.9731954811666346</v>
      </c>
      <c r="M64" s="28" t="str">
        <f t="shared" si="14"/>
        <v/>
      </c>
      <c r="N64" s="28" t="str">
        <f t="shared" si="14"/>
        <v/>
      </c>
      <c r="O64" s="28" t="str">
        <f t="shared" si="14"/>
        <v/>
      </c>
      <c r="P64" s="28">
        <f t="shared" si="14"/>
        <v>12.869996424730887</v>
      </c>
      <c r="Q64" s="28">
        <f t="shared" si="14"/>
        <v>118.57956602566593</v>
      </c>
      <c r="R64" s="28">
        <f t="shared" si="14"/>
        <v>92.344445756116201</v>
      </c>
      <c r="S64" s="28">
        <f t="shared" si="14"/>
        <v>151.52359608886283</v>
      </c>
      <c r="T64" s="28" t="str">
        <f t="shared" si="14"/>
        <v/>
      </c>
      <c r="U64" s="28">
        <f t="shared" si="14"/>
        <v>9.3675613682468057</v>
      </c>
      <c r="V64" s="28" t="str">
        <f t="shared" si="14"/>
        <v/>
      </c>
      <c r="W64" s="28" t="str">
        <f t="shared" si="14"/>
        <v/>
      </c>
      <c r="X64" s="28" t="str">
        <f t="shared" si="14"/>
        <v/>
      </c>
      <c r="Y64" s="28" t="str">
        <f t="shared" si="14"/>
        <v/>
      </c>
      <c r="Z64" s="28" t="str">
        <f t="shared" si="14"/>
        <v/>
      </c>
      <c r="AA64" s="28" t="str">
        <f t="shared" si="14"/>
        <v/>
      </c>
      <c r="AB64" s="28" t="str">
        <f t="shared" si="14"/>
        <v/>
      </c>
      <c r="AC64" s="28" t="str">
        <f t="shared" si="14"/>
        <v/>
      </c>
      <c r="AD64" s="28" t="str">
        <f t="shared" si="14"/>
        <v/>
      </c>
      <c r="AE64" s="28" t="str">
        <f t="shared" si="14"/>
        <v/>
      </c>
      <c r="AF64" s="28" t="str">
        <f t="shared" si="14"/>
        <v/>
      </c>
      <c r="AG64" s="28" t="str">
        <f t="shared" si="14"/>
        <v/>
      </c>
      <c r="AH64" s="28" t="str">
        <f t="shared" si="14"/>
        <v/>
      </c>
      <c r="AI64" s="28">
        <f t="shared" si="14"/>
        <v>3.3982436360359261</v>
      </c>
      <c r="AJ64" s="28" t="str">
        <f t="shared" si="14"/>
        <v/>
      </c>
      <c r="AK64" s="28" t="str">
        <f t="shared" si="14"/>
        <v/>
      </c>
      <c r="AL64" s="28" t="str">
        <f t="shared" si="14"/>
        <v/>
      </c>
      <c r="AM64" s="28" t="str">
        <f t="shared" si="14"/>
        <v/>
      </c>
      <c r="AN64" s="28" t="str">
        <f t="shared" si="14"/>
        <v/>
      </c>
      <c r="AO64" s="28">
        <f t="shared" si="14"/>
        <v>32.385086158835485</v>
      </c>
      <c r="AP64" s="28" t="str">
        <f t="shared" si="14"/>
        <v/>
      </c>
      <c r="AQ64" s="28" t="str">
        <f t="shared" si="14"/>
        <v/>
      </c>
      <c r="AR64" s="28">
        <f t="shared" si="14"/>
        <v>51.937688407931105</v>
      </c>
      <c r="AS64" s="28">
        <f t="shared" si="14"/>
        <v>210.57565488309669</v>
      </c>
      <c r="AT64" s="28">
        <f t="shared" si="14"/>
        <v>21.645278086647451</v>
      </c>
      <c r="AU64" s="28">
        <f t="shared" si="14"/>
        <v>28.138333561848928</v>
      </c>
      <c r="AV64" s="28">
        <f t="shared" si="14"/>
        <v>88.657741008530408</v>
      </c>
      <c r="AW64" s="28">
        <f t="shared" si="14"/>
        <v>30.616380288835973</v>
      </c>
      <c r="AX64">
        <f t="shared" si="15"/>
        <v>17</v>
      </c>
      <c r="AY64" s="28">
        <f t="shared" si="16"/>
        <v>52.532946112245739</v>
      </c>
    </row>
    <row r="65" spans="1:51">
      <c r="A65" t="s">
        <v>817</v>
      </c>
      <c r="B65" s="23" t="s">
        <v>824</v>
      </c>
      <c r="C65">
        <v>1924</v>
      </c>
      <c r="E65" s="28" t="str">
        <f t="shared" si="14"/>
        <v/>
      </c>
      <c r="F65" s="28">
        <f t="shared" si="14"/>
        <v>25.151622716940366</v>
      </c>
      <c r="G65" s="28" t="str">
        <f t="shared" si="14"/>
        <v/>
      </c>
      <c r="H65" s="28" t="str">
        <f t="shared" si="14"/>
        <v/>
      </c>
      <c r="I65" s="28" t="str">
        <f t="shared" si="14"/>
        <v/>
      </c>
      <c r="J65" s="28" t="str">
        <f t="shared" si="14"/>
        <v/>
      </c>
      <c r="K65" s="28" t="str">
        <f t="shared" si="14"/>
        <v/>
      </c>
      <c r="L65" s="28">
        <f t="shared" si="14"/>
        <v>0.70169578268649446</v>
      </c>
      <c r="M65" s="28" t="str">
        <f t="shared" si="14"/>
        <v/>
      </c>
      <c r="N65" s="28" t="str">
        <f t="shared" si="14"/>
        <v/>
      </c>
      <c r="O65" s="28" t="str">
        <f t="shared" si="14"/>
        <v/>
      </c>
      <c r="P65" s="28" t="str">
        <f t="shared" si="14"/>
        <v/>
      </c>
      <c r="Q65" s="28" t="str">
        <f t="shared" si="14"/>
        <v/>
      </c>
      <c r="R65" s="28" t="str">
        <f t="shared" si="14"/>
        <v/>
      </c>
      <c r="S65" s="28" t="str">
        <f t="shared" si="14"/>
        <v/>
      </c>
      <c r="T65" s="28" t="str">
        <f t="shared" si="14"/>
        <v/>
      </c>
      <c r="U65" s="28" t="str">
        <f t="shared" si="14"/>
        <v/>
      </c>
      <c r="V65" s="28" t="str">
        <f t="shared" si="14"/>
        <v/>
      </c>
      <c r="W65" s="28" t="str">
        <f t="shared" si="14"/>
        <v/>
      </c>
      <c r="X65" s="28" t="str">
        <f t="shared" si="14"/>
        <v/>
      </c>
      <c r="Y65" s="28" t="str">
        <f t="shared" si="14"/>
        <v/>
      </c>
      <c r="Z65" s="28" t="str">
        <f t="shared" si="14"/>
        <v/>
      </c>
      <c r="AA65" s="28" t="str">
        <f t="shared" si="14"/>
        <v/>
      </c>
      <c r="AB65" s="28" t="str">
        <f t="shared" si="14"/>
        <v/>
      </c>
      <c r="AC65" s="28" t="str">
        <f t="shared" si="14"/>
        <v/>
      </c>
      <c r="AD65" s="28" t="str">
        <f t="shared" si="14"/>
        <v/>
      </c>
      <c r="AE65" s="28" t="str">
        <f t="shared" si="14"/>
        <v/>
      </c>
      <c r="AF65" s="28" t="str">
        <f t="shared" si="14"/>
        <v/>
      </c>
      <c r="AG65" s="28" t="str">
        <f t="shared" si="14"/>
        <v/>
      </c>
      <c r="AH65" s="28" t="str">
        <f t="shared" si="14"/>
        <v/>
      </c>
      <c r="AI65" s="28" t="str">
        <f t="shared" ref="AI65:AW65" si="17">IFERROR(IF(AND(($C65-AI$56)&gt;=0,AI12&lt;$AX$51),AI12/($C65-AI$56),""),"")</f>
        <v/>
      </c>
      <c r="AJ65" s="28" t="str">
        <f t="shared" si="17"/>
        <v/>
      </c>
      <c r="AK65" s="28" t="str">
        <f t="shared" si="17"/>
        <v/>
      </c>
      <c r="AL65" s="28" t="str">
        <f t="shared" si="17"/>
        <v/>
      </c>
      <c r="AM65" s="28" t="str">
        <f t="shared" si="17"/>
        <v/>
      </c>
      <c r="AN65" s="28" t="str">
        <f t="shared" si="17"/>
        <v/>
      </c>
      <c r="AO65" s="28" t="str">
        <f t="shared" si="17"/>
        <v/>
      </c>
      <c r="AP65" s="28" t="str">
        <f t="shared" si="17"/>
        <v/>
      </c>
      <c r="AQ65" s="28" t="str">
        <f t="shared" si="17"/>
        <v/>
      </c>
      <c r="AR65" s="28" t="str">
        <f t="shared" si="17"/>
        <v/>
      </c>
      <c r="AS65" s="28" t="str">
        <f t="shared" si="17"/>
        <v/>
      </c>
      <c r="AT65" s="28" t="str">
        <f t="shared" si="17"/>
        <v/>
      </c>
      <c r="AU65" s="28" t="str">
        <f t="shared" si="17"/>
        <v/>
      </c>
      <c r="AV65" s="28" t="str">
        <f t="shared" si="17"/>
        <v/>
      </c>
      <c r="AW65" s="28" t="str">
        <f t="shared" si="17"/>
        <v/>
      </c>
      <c r="AX65">
        <f t="shared" si="15"/>
        <v>2</v>
      </c>
      <c r="AY65" s="28">
        <f t="shared" si="16"/>
        <v>12.926659249813431</v>
      </c>
    </row>
    <row r="66" spans="1:51">
      <c r="A66" t="s">
        <v>817</v>
      </c>
      <c r="B66" s="23" t="s">
        <v>816</v>
      </c>
      <c r="C66">
        <v>1886</v>
      </c>
      <c r="D66">
        <v>1887</v>
      </c>
      <c r="E66" s="28" t="str">
        <f t="shared" ref="E66:AW71" si="18">IFERROR(IF(AND(($C66-E$56)&gt;=0,E13&lt;$AX$51),E13/($C66-E$56),""),"")</f>
        <v/>
      </c>
      <c r="F66" s="28" t="str">
        <f t="shared" si="18"/>
        <v/>
      </c>
      <c r="G66" s="28" t="str">
        <f t="shared" si="18"/>
        <v/>
      </c>
      <c r="H66" s="28" t="str">
        <f t="shared" si="18"/>
        <v/>
      </c>
      <c r="I66" s="28" t="str">
        <f t="shared" si="18"/>
        <v/>
      </c>
      <c r="J66" s="28" t="str">
        <f t="shared" si="18"/>
        <v/>
      </c>
      <c r="K66" s="28" t="str">
        <f t="shared" si="18"/>
        <v/>
      </c>
      <c r="L66" s="28" t="str">
        <f t="shared" si="18"/>
        <v/>
      </c>
      <c r="M66" s="28" t="str">
        <f t="shared" si="18"/>
        <v/>
      </c>
      <c r="N66" s="28" t="str">
        <f t="shared" si="18"/>
        <v/>
      </c>
      <c r="O66" s="28" t="str">
        <f t="shared" si="18"/>
        <v/>
      </c>
      <c r="P66" s="28" t="str">
        <f t="shared" si="18"/>
        <v/>
      </c>
      <c r="Q66" s="28" t="str">
        <f t="shared" si="18"/>
        <v/>
      </c>
      <c r="R66" s="28" t="str">
        <f t="shared" si="18"/>
        <v/>
      </c>
      <c r="S66" s="28" t="str">
        <f t="shared" si="18"/>
        <v/>
      </c>
      <c r="T66" s="28" t="str">
        <f t="shared" si="18"/>
        <v/>
      </c>
      <c r="U66" s="28" t="str">
        <f t="shared" si="18"/>
        <v/>
      </c>
      <c r="V66" s="28" t="str">
        <f t="shared" si="18"/>
        <v/>
      </c>
      <c r="W66" s="28" t="str">
        <f t="shared" si="18"/>
        <v/>
      </c>
      <c r="X66" s="28" t="str">
        <f t="shared" si="18"/>
        <v/>
      </c>
      <c r="Y66" s="28" t="str">
        <f t="shared" si="18"/>
        <v/>
      </c>
      <c r="Z66" s="28" t="str">
        <f t="shared" si="18"/>
        <v/>
      </c>
      <c r="AA66" s="28" t="str">
        <f t="shared" si="18"/>
        <v/>
      </c>
      <c r="AB66" s="28" t="str">
        <f t="shared" si="18"/>
        <v/>
      </c>
      <c r="AC66" s="28" t="str">
        <f t="shared" si="18"/>
        <v/>
      </c>
      <c r="AD66" s="28" t="str">
        <f t="shared" si="18"/>
        <v/>
      </c>
      <c r="AE66" s="28" t="str">
        <f t="shared" si="18"/>
        <v/>
      </c>
      <c r="AF66" s="28" t="str">
        <f t="shared" si="18"/>
        <v/>
      </c>
      <c r="AG66" s="28" t="str">
        <f t="shared" si="18"/>
        <v/>
      </c>
      <c r="AH66" s="28" t="str">
        <f t="shared" si="18"/>
        <v/>
      </c>
      <c r="AI66" s="28" t="str">
        <f t="shared" si="18"/>
        <v/>
      </c>
      <c r="AJ66" s="28" t="str">
        <f t="shared" si="18"/>
        <v/>
      </c>
      <c r="AK66" s="28" t="str">
        <f t="shared" si="18"/>
        <v/>
      </c>
      <c r="AL66" s="28" t="str">
        <f t="shared" si="18"/>
        <v/>
      </c>
      <c r="AM66" s="28" t="str">
        <f t="shared" si="18"/>
        <v/>
      </c>
      <c r="AN66" s="28" t="str">
        <f t="shared" si="18"/>
        <v/>
      </c>
      <c r="AO66" s="28" t="str">
        <f t="shared" si="18"/>
        <v/>
      </c>
      <c r="AP66" s="28" t="str">
        <f t="shared" si="18"/>
        <v/>
      </c>
      <c r="AQ66" s="28" t="str">
        <f t="shared" si="18"/>
        <v/>
      </c>
      <c r="AR66" s="28" t="str">
        <f t="shared" si="18"/>
        <v/>
      </c>
      <c r="AS66" s="28" t="str">
        <f t="shared" si="18"/>
        <v/>
      </c>
      <c r="AT66" s="28" t="str">
        <f t="shared" si="18"/>
        <v/>
      </c>
      <c r="AU66" s="28" t="str">
        <f t="shared" si="18"/>
        <v/>
      </c>
      <c r="AV66" s="28" t="str">
        <f t="shared" si="18"/>
        <v/>
      </c>
      <c r="AW66" s="28" t="str">
        <f t="shared" si="18"/>
        <v/>
      </c>
      <c r="AX66">
        <f t="shared" si="15"/>
        <v>0</v>
      </c>
      <c r="AY66" s="28" t="e">
        <f t="shared" si="16"/>
        <v>#DIV/0!</v>
      </c>
    </row>
    <row r="67" spans="1:51">
      <c r="A67" t="s">
        <v>738</v>
      </c>
      <c r="B67" s="23" t="s">
        <v>956</v>
      </c>
      <c r="C67">
        <v>2023</v>
      </c>
      <c r="E67" s="28" t="str">
        <f t="shared" si="18"/>
        <v/>
      </c>
      <c r="F67" s="28">
        <f t="shared" si="18"/>
        <v>3.3883880074924733</v>
      </c>
      <c r="G67" s="28">
        <f t="shared" si="18"/>
        <v>109.22733176434015</v>
      </c>
      <c r="H67" s="28">
        <f t="shared" si="18"/>
        <v>95.373270577896548</v>
      </c>
      <c r="I67" s="28">
        <f t="shared" si="18"/>
        <v>43.571625074170932</v>
      </c>
      <c r="J67" s="28">
        <f t="shared" si="18"/>
        <v>92.444643446635055</v>
      </c>
      <c r="K67" s="28">
        <f t="shared" si="18"/>
        <v>7.673282833369802</v>
      </c>
      <c r="L67" s="28">
        <f t="shared" si="18"/>
        <v>5.3553207948212052</v>
      </c>
      <c r="M67" s="28" t="str">
        <f t="shared" si="18"/>
        <v/>
      </c>
      <c r="N67" s="28">
        <f t="shared" si="18"/>
        <v>437.44127280014732</v>
      </c>
      <c r="O67" s="28">
        <f t="shared" si="18"/>
        <v>112.31191917732322</v>
      </c>
      <c r="P67" s="28">
        <f t="shared" si="18"/>
        <v>3.5860687789337691</v>
      </c>
      <c r="Q67" s="28">
        <f t="shared" si="18"/>
        <v>21.416481106129098</v>
      </c>
      <c r="R67" s="28">
        <f t="shared" si="18"/>
        <v>0.25006847819694117</v>
      </c>
      <c r="S67" s="28">
        <f t="shared" si="18"/>
        <v>40.470831436675788</v>
      </c>
      <c r="T67" s="28" t="str">
        <f t="shared" si="18"/>
        <v/>
      </c>
      <c r="U67" s="28">
        <f t="shared" si="18"/>
        <v>21.057597166928169</v>
      </c>
      <c r="V67" s="28" t="str">
        <f t="shared" si="18"/>
        <v/>
      </c>
      <c r="W67" s="28" t="str">
        <f t="shared" si="18"/>
        <v/>
      </c>
      <c r="X67" s="28">
        <f t="shared" si="18"/>
        <v>128.08915932769605</v>
      </c>
      <c r="Y67" s="28">
        <f t="shared" si="18"/>
        <v>111.67161224445438</v>
      </c>
      <c r="Z67" s="28" t="str">
        <f t="shared" si="18"/>
        <v/>
      </c>
      <c r="AA67" s="28" t="str">
        <f t="shared" si="18"/>
        <v/>
      </c>
      <c r="AB67" s="28" t="str">
        <f t="shared" si="18"/>
        <v/>
      </c>
      <c r="AC67" s="28" t="str">
        <f t="shared" si="18"/>
        <v/>
      </c>
      <c r="AD67" s="28" t="str">
        <f t="shared" si="18"/>
        <v/>
      </c>
      <c r="AE67" s="28" t="str">
        <f t="shared" si="18"/>
        <v/>
      </c>
      <c r="AF67" s="28">
        <f t="shared" si="18"/>
        <v>96.220022289985081</v>
      </c>
      <c r="AG67" s="28" t="str">
        <f t="shared" si="18"/>
        <v/>
      </c>
      <c r="AH67" s="28">
        <f t="shared" si="18"/>
        <v>95.876263007104427</v>
      </c>
      <c r="AI67" s="28">
        <f t="shared" si="18"/>
        <v>12.523253854375461</v>
      </c>
      <c r="AJ67" s="28" t="str">
        <f t="shared" si="18"/>
        <v/>
      </c>
      <c r="AK67" s="28" t="str">
        <f t="shared" si="18"/>
        <v/>
      </c>
      <c r="AL67" s="28" t="str">
        <f t="shared" si="18"/>
        <v/>
      </c>
      <c r="AM67" s="28" t="str">
        <f t="shared" si="18"/>
        <v/>
      </c>
      <c r="AN67" s="28" t="str">
        <f t="shared" si="18"/>
        <v/>
      </c>
      <c r="AO67" s="28">
        <f t="shared" si="18"/>
        <v>62.500961956319728</v>
      </c>
      <c r="AP67" s="28" t="str">
        <f t="shared" si="18"/>
        <v/>
      </c>
      <c r="AQ67" s="28" t="str">
        <f t="shared" si="18"/>
        <v/>
      </c>
      <c r="AR67" s="28">
        <f t="shared" si="18"/>
        <v>12.439970366505108</v>
      </c>
      <c r="AS67" s="28">
        <f t="shared" si="18"/>
        <v>13.91893101790475</v>
      </c>
      <c r="AT67" s="28">
        <f t="shared" si="18"/>
        <v>40.208986172848512</v>
      </c>
      <c r="AU67" s="28">
        <f t="shared" si="18"/>
        <v>4.3456478924854878</v>
      </c>
      <c r="AV67" s="28">
        <f t="shared" si="18"/>
        <v>5.9937809451357182</v>
      </c>
      <c r="AW67" s="28">
        <f t="shared" si="18"/>
        <v>3.1962908666651422</v>
      </c>
      <c r="AX67">
        <f t="shared" si="15"/>
        <v>26</v>
      </c>
      <c r="AY67" s="28">
        <f t="shared" si="16"/>
        <v>60.790499284020783</v>
      </c>
    </row>
    <row r="68" spans="1:51">
      <c r="A68" t="s">
        <v>738</v>
      </c>
      <c r="B68" s="23" t="s">
        <v>989</v>
      </c>
      <c r="C68">
        <v>2022</v>
      </c>
      <c r="E68" s="28" t="str">
        <f t="shared" si="18"/>
        <v/>
      </c>
      <c r="F68" s="28">
        <f t="shared" si="18"/>
        <v>7.0534481115548404</v>
      </c>
      <c r="G68" s="28">
        <f t="shared" si="18"/>
        <v>242.28751633059611</v>
      </c>
      <c r="H68" s="28">
        <f t="shared" si="18"/>
        <v>227.96459530147828</v>
      </c>
      <c r="I68" s="28">
        <f t="shared" si="18"/>
        <v>96.203047145476958</v>
      </c>
      <c r="J68" s="28">
        <f t="shared" si="18"/>
        <v>196.46204875494675</v>
      </c>
      <c r="K68" s="28">
        <f t="shared" si="18"/>
        <v>11.84486582817374</v>
      </c>
      <c r="L68" s="28">
        <f t="shared" si="18"/>
        <v>8.3558580994069409</v>
      </c>
      <c r="M68" s="28" t="str">
        <f t="shared" si="18"/>
        <v/>
      </c>
      <c r="N68" s="28" t="str">
        <f t="shared" si="18"/>
        <v/>
      </c>
      <c r="O68" s="28">
        <f t="shared" si="18"/>
        <v>31.038276432844633</v>
      </c>
      <c r="P68" s="28">
        <f t="shared" si="18"/>
        <v>3.3897732050764557</v>
      </c>
      <c r="Q68" s="28">
        <f t="shared" si="18"/>
        <v>13.582219786913875</v>
      </c>
      <c r="R68" s="28">
        <f t="shared" si="18"/>
        <v>39.895875922427898</v>
      </c>
      <c r="S68" s="28">
        <f t="shared" si="18"/>
        <v>8.4605613664761847</v>
      </c>
      <c r="T68" s="28" t="str">
        <f t="shared" si="18"/>
        <v/>
      </c>
      <c r="U68" s="28">
        <f t="shared" si="18"/>
        <v>34.538252084721101</v>
      </c>
      <c r="V68" s="28" t="str">
        <f t="shared" si="18"/>
        <v/>
      </c>
      <c r="W68" s="28" t="str">
        <f t="shared" si="18"/>
        <v/>
      </c>
      <c r="X68" s="28">
        <f t="shared" si="18"/>
        <v>93.739403266779632</v>
      </c>
      <c r="Y68" s="28">
        <f t="shared" si="18"/>
        <v>75.771668857694706</v>
      </c>
      <c r="Z68" s="28" t="str">
        <f t="shared" si="18"/>
        <v/>
      </c>
      <c r="AA68" s="28" t="str">
        <f t="shared" si="18"/>
        <v/>
      </c>
      <c r="AB68" s="28">
        <f t="shared" si="18"/>
        <v>112.9149733454318</v>
      </c>
      <c r="AC68" s="28">
        <f t="shared" si="18"/>
        <v>100.43346141339592</v>
      </c>
      <c r="AD68" s="28">
        <f t="shared" si="18"/>
        <v>112.96397230675886</v>
      </c>
      <c r="AE68" s="28">
        <f t="shared" si="18"/>
        <v>127.20822430177947</v>
      </c>
      <c r="AF68" s="28">
        <f t="shared" si="18"/>
        <v>58.467999845695509</v>
      </c>
      <c r="AG68" s="28">
        <f t="shared" si="18"/>
        <v>100.28115566108784</v>
      </c>
      <c r="AH68" s="28">
        <f t="shared" si="18"/>
        <v>58.074870009665723</v>
      </c>
      <c r="AI68" s="28">
        <f t="shared" si="18"/>
        <v>20.48505047744592</v>
      </c>
      <c r="AJ68" s="28">
        <f t="shared" si="18"/>
        <v>1125.5120004367823</v>
      </c>
      <c r="AK68" s="28">
        <f t="shared" si="18"/>
        <v>65.38912810012404</v>
      </c>
      <c r="AL68" s="28" t="str">
        <f t="shared" si="18"/>
        <v/>
      </c>
      <c r="AM68" s="28" t="str">
        <f t="shared" si="18"/>
        <v/>
      </c>
      <c r="AN68" s="28" t="str">
        <f t="shared" si="18"/>
        <v/>
      </c>
      <c r="AO68" s="28">
        <f t="shared" si="18"/>
        <v>109.99020052481555</v>
      </c>
      <c r="AP68" s="28" t="str">
        <f t="shared" si="18"/>
        <v/>
      </c>
      <c r="AQ68" s="28">
        <f t="shared" si="18"/>
        <v>125.68051595050873</v>
      </c>
      <c r="AR68" s="28">
        <f t="shared" si="18"/>
        <v>43.841989004952886</v>
      </c>
      <c r="AS68" s="28">
        <f t="shared" si="18"/>
        <v>44.01836730620618</v>
      </c>
      <c r="AT68" s="28">
        <f t="shared" si="18"/>
        <v>65.475576596883201</v>
      </c>
      <c r="AU68" s="28">
        <f t="shared" si="18"/>
        <v>22.90721176643244</v>
      </c>
      <c r="AV68" s="28">
        <f t="shared" si="18"/>
        <v>40.942195032548085</v>
      </c>
      <c r="AW68" s="28">
        <f t="shared" si="18"/>
        <v>20.992705718304219</v>
      </c>
      <c r="AX68">
        <f t="shared" si="15"/>
        <v>33</v>
      </c>
      <c r="AY68" s="28">
        <f t="shared" si="16"/>
        <v>104.42930328161778</v>
      </c>
    </row>
    <row r="69" spans="1:51">
      <c r="A69" t="s">
        <v>738</v>
      </c>
      <c r="B69" s="23" t="s">
        <v>925</v>
      </c>
      <c r="C69">
        <v>2018</v>
      </c>
      <c r="D69">
        <v>2024</v>
      </c>
      <c r="E69" s="28" t="str">
        <f t="shared" si="18"/>
        <v/>
      </c>
      <c r="F69" s="28">
        <f t="shared" si="18"/>
        <v>8.3706001412542399</v>
      </c>
      <c r="G69" s="28" t="str">
        <f t="shared" si="18"/>
        <v/>
      </c>
      <c r="H69" s="28" t="str">
        <f t="shared" si="18"/>
        <v/>
      </c>
      <c r="I69" s="28">
        <f t="shared" si="18"/>
        <v>197.73054587862052</v>
      </c>
      <c r="J69" s="28">
        <f t="shared" si="18"/>
        <v>1104.5667149566809</v>
      </c>
      <c r="K69" s="28" t="str">
        <f t="shared" si="18"/>
        <v/>
      </c>
      <c r="L69" s="28" t="str">
        <f t="shared" si="18"/>
        <v/>
      </c>
      <c r="M69" s="28" t="str">
        <f t="shared" si="18"/>
        <v/>
      </c>
      <c r="N69" s="28" t="str">
        <f t="shared" si="18"/>
        <v/>
      </c>
      <c r="O69" s="28" t="str">
        <f t="shared" si="18"/>
        <v/>
      </c>
      <c r="P69" s="28">
        <f t="shared" si="18"/>
        <v>5.4899816227091369</v>
      </c>
      <c r="Q69" s="28">
        <f t="shared" si="18"/>
        <v>35.795123434683042</v>
      </c>
      <c r="R69" s="28">
        <f t="shared" si="18"/>
        <v>80.426694377948479</v>
      </c>
      <c r="S69" s="28">
        <f t="shared" si="18"/>
        <v>7.9462691563927281</v>
      </c>
      <c r="T69" s="28" t="str">
        <f t="shared" si="18"/>
        <v/>
      </c>
      <c r="U69" s="28" t="str">
        <f t="shared" si="18"/>
        <v/>
      </c>
      <c r="V69" s="28" t="str">
        <f t="shared" si="18"/>
        <v/>
      </c>
      <c r="W69" s="28" t="str">
        <f t="shared" si="18"/>
        <v/>
      </c>
      <c r="X69" s="28">
        <f t="shared" si="18"/>
        <v>161.42124855467185</v>
      </c>
      <c r="Y69" s="28">
        <f t="shared" si="18"/>
        <v>111.75721291527546</v>
      </c>
      <c r="Z69" s="28" t="str">
        <f t="shared" si="18"/>
        <v/>
      </c>
      <c r="AA69" s="28">
        <f t="shared" si="18"/>
        <v>228.18488808077979</v>
      </c>
      <c r="AB69" s="28">
        <f t="shared" si="18"/>
        <v>197.49029724059795</v>
      </c>
      <c r="AC69" s="28">
        <f t="shared" si="18"/>
        <v>159.33523883682699</v>
      </c>
      <c r="AD69" s="28">
        <f t="shared" si="18"/>
        <v>197.5367172083694</v>
      </c>
      <c r="AE69" s="28">
        <f t="shared" si="18"/>
        <v>204.84003675534194</v>
      </c>
      <c r="AF69" s="28">
        <f t="shared" si="18"/>
        <v>80.524581563994587</v>
      </c>
      <c r="AG69" s="28">
        <f t="shared" si="18"/>
        <v>157.83280993439661</v>
      </c>
      <c r="AH69" s="28">
        <f t="shared" si="18"/>
        <v>79.807336497290549</v>
      </c>
      <c r="AI69" s="28" t="str">
        <f t="shared" si="18"/>
        <v/>
      </c>
      <c r="AJ69" s="28" t="str">
        <f t="shared" si="18"/>
        <v/>
      </c>
      <c r="AK69" s="28">
        <f t="shared" si="18"/>
        <v>84.226999140824603</v>
      </c>
      <c r="AL69" s="28" t="str">
        <f t="shared" si="18"/>
        <v/>
      </c>
      <c r="AM69" s="28" t="str">
        <f t="shared" si="18"/>
        <v/>
      </c>
      <c r="AN69" s="28" t="str">
        <f t="shared" si="18"/>
        <v/>
      </c>
      <c r="AO69" s="28" t="str">
        <f t="shared" si="18"/>
        <v/>
      </c>
      <c r="AP69" s="28">
        <f t="shared" si="18"/>
        <v>221.84323127200122</v>
      </c>
      <c r="AQ69" s="28">
        <f t="shared" si="18"/>
        <v>204.54630300756597</v>
      </c>
      <c r="AR69" s="28">
        <f t="shared" si="18"/>
        <v>76.757928310234433</v>
      </c>
      <c r="AS69" s="28">
        <f t="shared" si="18"/>
        <v>118.29345730855773</v>
      </c>
      <c r="AT69" s="28" t="str">
        <f t="shared" si="18"/>
        <v/>
      </c>
      <c r="AU69" s="28">
        <f t="shared" si="18"/>
        <v>34.799451303074676</v>
      </c>
      <c r="AV69" s="28">
        <f t="shared" si="18"/>
        <v>81.832273762971553</v>
      </c>
      <c r="AW69" s="28">
        <f t="shared" si="18"/>
        <v>32.465804534959354</v>
      </c>
      <c r="AX69">
        <f t="shared" si="15"/>
        <v>25</v>
      </c>
      <c r="AY69" s="28">
        <f t="shared" si="16"/>
        <v>154.95286983184096</v>
      </c>
    </row>
    <row r="70" spans="1:51">
      <c r="A70" t="s">
        <v>738</v>
      </c>
      <c r="B70" s="23" t="s">
        <v>826</v>
      </c>
      <c r="C70">
        <v>1955</v>
      </c>
      <c r="E70" s="28" t="str">
        <f t="shared" si="18"/>
        <v/>
      </c>
      <c r="F70" s="28">
        <f t="shared" si="18"/>
        <v>12.473632713538544</v>
      </c>
      <c r="G70" s="28" t="str">
        <f t="shared" si="18"/>
        <v/>
      </c>
      <c r="H70" s="28" t="str">
        <f t="shared" si="18"/>
        <v/>
      </c>
      <c r="I70" s="28" t="str">
        <f t="shared" si="18"/>
        <v/>
      </c>
      <c r="J70" s="28" t="str">
        <f t="shared" si="18"/>
        <v/>
      </c>
      <c r="K70" s="28">
        <f t="shared" si="18"/>
        <v>30.138837498955088</v>
      </c>
      <c r="L70" s="28">
        <f t="shared" si="18"/>
        <v>13.189805105271921</v>
      </c>
      <c r="M70" s="28" t="str">
        <f t="shared" si="18"/>
        <v/>
      </c>
      <c r="N70" s="28" t="str">
        <f t="shared" si="18"/>
        <v/>
      </c>
      <c r="O70" s="28" t="str">
        <f t="shared" si="18"/>
        <v/>
      </c>
      <c r="P70" s="28" t="str">
        <f t="shared" si="18"/>
        <v/>
      </c>
      <c r="Q70" s="28" t="str">
        <f t="shared" si="18"/>
        <v/>
      </c>
      <c r="R70" s="28" t="str">
        <f t="shared" si="18"/>
        <v/>
      </c>
      <c r="S70" s="28" t="str">
        <f t="shared" si="18"/>
        <v/>
      </c>
      <c r="T70" s="28" t="str">
        <f t="shared" si="18"/>
        <v/>
      </c>
      <c r="U70" s="28" t="str">
        <f t="shared" si="18"/>
        <v/>
      </c>
      <c r="V70" s="28" t="str">
        <f t="shared" si="18"/>
        <v/>
      </c>
      <c r="W70" s="28" t="str">
        <f t="shared" si="18"/>
        <v/>
      </c>
      <c r="X70" s="28" t="str">
        <f t="shared" si="18"/>
        <v/>
      </c>
      <c r="Y70" s="28" t="str">
        <f t="shared" si="18"/>
        <v/>
      </c>
      <c r="Z70" s="28" t="str">
        <f t="shared" si="18"/>
        <v/>
      </c>
      <c r="AA70" s="28" t="str">
        <f t="shared" si="18"/>
        <v/>
      </c>
      <c r="AB70" s="28" t="str">
        <f t="shared" si="18"/>
        <v/>
      </c>
      <c r="AC70" s="28" t="str">
        <f t="shared" si="18"/>
        <v/>
      </c>
      <c r="AD70" s="28" t="str">
        <f t="shared" si="18"/>
        <v/>
      </c>
      <c r="AE70" s="28" t="str">
        <f t="shared" si="18"/>
        <v/>
      </c>
      <c r="AF70" s="28" t="str">
        <f t="shared" si="18"/>
        <v/>
      </c>
      <c r="AG70" s="28" t="str">
        <f t="shared" si="18"/>
        <v/>
      </c>
      <c r="AH70" s="28" t="str">
        <f t="shared" si="18"/>
        <v/>
      </c>
      <c r="AI70" s="28" t="str">
        <f t="shared" si="18"/>
        <v/>
      </c>
      <c r="AJ70" s="28" t="str">
        <f t="shared" si="18"/>
        <v/>
      </c>
      <c r="AK70" s="28" t="str">
        <f t="shared" si="18"/>
        <v/>
      </c>
      <c r="AL70" s="28" t="str">
        <f t="shared" si="18"/>
        <v/>
      </c>
      <c r="AM70" s="28" t="str">
        <f t="shared" si="18"/>
        <v/>
      </c>
      <c r="AN70" s="28" t="str">
        <f t="shared" si="18"/>
        <v/>
      </c>
      <c r="AO70" s="28" t="str">
        <f t="shared" si="18"/>
        <v/>
      </c>
      <c r="AP70" s="28" t="str">
        <f t="shared" si="18"/>
        <v/>
      </c>
      <c r="AQ70" s="28" t="str">
        <f t="shared" si="18"/>
        <v/>
      </c>
      <c r="AR70" s="28" t="str">
        <f t="shared" si="18"/>
        <v/>
      </c>
      <c r="AS70" s="28" t="str">
        <f t="shared" si="18"/>
        <v/>
      </c>
      <c r="AT70" s="28" t="str">
        <f t="shared" si="18"/>
        <v/>
      </c>
      <c r="AU70" s="28" t="str">
        <f t="shared" si="18"/>
        <v/>
      </c>
      <c r="AV70" s="28" t="str">
        <f t="shared" si="18"/>
        <v/>
      </c>
      <c r="AW70" s="28" t="str">
        <f t="shared" si="18"/>
        <v/>
      </c>
      <c r="AX70">
        <f t="shared" si="15"/>
        <v>3</v>
      </c>
      <c r="AY70" s="28">
        <f t="shared" si="16"/>
        <v>18.600758439255184</v>
      </c>
    </row>
    <row r="71" spans="1:51">
      <c r="A71" t="s">
        <v>738</v>
      </c>
      <c r="B71" s="23" t="s">
        <v>855</v>
      </c>
      <c r="C71">
        <v>2010</v>
      </c>
      <c r="D71">
        <v>2011</v>
      </c>
      <c r="E71" s="28" t="str">
        <f t="shared" si="18"/>
        <v/>
      </c>
      <c r="F71" s="28">
        <f t="shared" si="18"/>
        <v>6.3929748081249906</v>
      </c>
      <c r="G71" s="28" t="str">
        <f t="shared" si="18"/>
        <v/>
      </c>
      <c r="H71" s="28" t="str">
        <f t="shared" si="18"/>
        <v/>
      </c>
      <c r="I71" s="28" t="str">
        <f t="shared" si="18"/>
        <v/>
      </c>
      <c r="J71" s="28" t="str">
        <f t="shared" si="18"/>
        <v/>
      </c>
      <c r="K71" s="28">
        <f t="shared" si="18"/>
        <v>11.627872094806875</v>
      </c>
      <c r="L71" s="28">
        <f t="shared" si="18"/>
        <v>7.865663225427471</v>
      </c>
      <c r="M71" s="28" t="str">
        <f t="shared" si="18"/>
        <v/>
      </c>
      <c r="N71" s="28" t="str">
        <f t="shared" si="18"/>
        <v/>
      </c>
      <c r="O71" s="28" t="str">
        <f t="shared" si="18"/>
        <v/>
      </c>
      <c r="P71" s="28">
        <f t="shared" si="18"/>
        <v>1.3936311392366656</v>
      </c>
      <c r="Q71" s="28" t="str">
        <f t="shared" si="18"/>
        <v/>
      </c>
      <c r="R71" s="28" t="str">
        <f t="shared" si="18"/>
        <v/>
      </c>
      <c r="S71" s="28" t="str">
        <f t="shared" si="18"/>
        <v/>
      </c>
      <c r="T71" s="28" t="str">
        <f t="shared" si="18"/>
        <v/>
      </c>
      <c r="U71" s="28">
        <f t="shared" si="18"/>
        <v>46.07069357939686</v>
      </c>
      <c r="V71" s="28" t="str">
        <f t="shared" si="18"/>
        <v/>
      </c>
      <c r="W71" s="28" t="str">
        <f t="shared" si="18"/>
        <v/>
      </c>
      <c r="X71" s="28" t="str">
        <f t="shared" si="18"/>
        <v/>
      </c>
      <c r="Y71" s="28" t="str">
        <f t="shared" si="18"/>
        <v/>
      </c>
      <c r="Z71" s="28" t="str">
        <f t="shared" si="18"/>
        <v/>
      </c>
      <c r="AA71" s="28" t="str">
        <f t="shared" si="18"/>
        <v/>
      </c>
      <c r="AB71" s="28" t="str">
        <f t="shared" si="18"/>
        <v/>
      </c>
      <c r="AC71" s="28" t="str">
        <f t="shared" si="18"/>
        <v/>
      </c>
      <c r="AD71" s="28" t="str">
        <f t="shared" si="18"/>
        <v/>
      </c>
      <c r="AE71" s="28" t="str">
        <f t="shared" si="18"/>
        <v/>
      </c>
      <c r="AF71" s="28" t="str">
        <f t="shared" si="18"/>
        <v/>
      </c>
      <c r="AG71" s="28" t="str">
        <f t="shared" si="18"/>
        <v/>
      </c>
      <c r="AH71" s="28" t="str">
        <f t="shared" si="18"/>
        <v/>
      </c>
      <c r="AI71" s="28">
        <f t="shared" ref="AI71:AW71" si="19">IFERROR(IF(AND(($C71-AI$56)&gt;=0,AI18&lt;$AX$51),AI18/($C71-AI$56),""),"")</f>
        <v>22.539287210821193</v>
      </c>
      <c r="AJ71" s="28" t="str">
        <f t="shared" si="19"/>
        <v/>
      </c>
      <c r="AK71" s="28">
        <f t="shared" si="19"/>
        <v>967.03410685236486</v>
      </c>
      <c r="AL71" s="28" t="str">
        <f t="shared" si="19"/>
        <v/>
      </c>
      <c r="AM71" s="28" t="str">
        <f t="shared" si="19"/>
        <v/>
      </c>
      <c r="AN71" s="28" t="str">
        <f t="shared" si="19"/>
        <v/>
      </c>
      <c r="AO71" s="28" t="str">
        <f t="shared" si="19"/>
        <v/>
      </c>
      <c r="AP71" s="28" t="str">
        <f t="shared" si="19"/>
        <v/>
      </c>
      <c r="AQ71" s="28" t="str">
        <f t="shared" si="19"/>
        <v/>
      </c>
      <c r="AR71" s="28">
        <f t="shared" si="19"/>
        <v>424.80297978356549</v>
      </c>
      <c r="AS71" s="28" t="str">
        <f t="shared" si="19"/>
        <v/>
      </c>
      <c r="AT71" s="28">
        <f t="shared" si="19"/>
        <v>195.56864374518389</v>
      </c>
      <c r="AU71" s="28">
        <f t="shared" si="19"/>
        <v>35.407908960070316</v>
      </c>
      <c r="AV71" s="28" t="str">
        <f t="shared" si="19"/>
        <v/>
      </c>
      <c r="AW71" s="28">
        <f t="shared" si="19"/>
        <v>31.214549742066414</v>
      </c>
      <c r="AX71">
        <f t="shared" si="15"/>
        <v>11</v>
      </c>
      <c r="AY71" s="28">
        <f t="shared" si="16"/>
        <v>159.08348283100588</v>
      </c>
    </row>
    <row r="72" spans="1:51">
      <c r="A72" t="s">
        <v>738</v>
      </c>
      <c r="B72" s="23" t="s">
        <v>986</v>
      </c>
      <c r="C72">
        <v>2011</v>
      </c>
      <c r="D72">
        <v>2021</v>
      </c>
      <c r="E72" s="28" t="str">
        <f t="shared" ref="E72:AW77" si="20">IFERROR(IF(AND(($C72-E$56)&gt;=0,E19&lt;$AX$51),E19/($C72-E$56),""),"")</f>
        <v/>
      </c>
      <c r="F72" s="28">
        <f t="shared" si="20"/>
        <v>3.7573846047453894</v>
      </c>
      <c r="G72" s="28" t="str">
        <f t="shared" si="20"/>
        <v/>
      </c>
      <c r="H72" s="28" t="str">
        <f t="shared" si="20"/>
        <v/>
      </c>
      <c r="I72" s="28" t="str">
        <f t="shared" si="20"/>
        <v/>
      </c>
      <c r="J72" s="28" t="str">
        <f t="shared" si="20"/>
        <v/>
      </c>
      <c r="K72" s="28">
        <f t="shared" si="20"/>
        <v>8.7026652370761148</v>
      </c>
      <c r="L72" s="28">
        <f t="shared" si="20"/>
        <v>5.8493529614595703</v>
      </c>
      <c r="M72" s="28" t="str">
        <f t="shared" si="20"/>
        <v/>
      </c>
      <c r="N72" s="28" t="str">
        <f t="shared" si="20"/>
        <v/>
      </c>
      <c r="O72" s="28" t="str">
        <f t="shared" si="20"/>
        <v/>
      </c>
      <c r="P72" s="28">
        <f t="shared" si="20"/>
        <v>4.3613351706850683</v>
      </c>
      <c r="Q72" s="28">
        <f t="shared" si="20"/>
        <v>279.55501335512849</v>
      </c>
      <c r="R72" s="28" t="str">
        <f t="shared" si="20"/>
        <v/>
      </c>
      <c r="S72" s="28">
        <f t="shared" si="20"/>
        <v>527.79766982594356</v>
      </c>
      <c r="T72" s="28" t="str">
        <f t="shared" si="20"/>
        <v/>
      </c>
      <c r="U72" s="28">
        <f t="shared" si="20"/>
        <v>31.97941277944734</v>
      </c>
      <c r="V72" s="28" t="str">
        <f t="shared" si="20"/>
        <v/>
      </c>
      <c r="W72" s="28" t="str">
        <f t="shared" si="20"/>
        <v/>
      </c>
      <c r="X72" s="28" t="str">
        <f t="shared" si="20"/>
        <v/>
      </c>
      <c r="Y72" s="28" t="str">
        <f t="shared" si="20"/>
        <v/>
      </c>
      <c r="Z72" s="28" t="str">
        <f t="shared" si="20"/>
        <v/>
      </c>
      <c r="AA72" s="28" t="str">
        <f t="shared" si="20"/>
        <v/>
      </c>
      <c r="AB72" s="28" t="str">
        <f t="shared" si="20"/>
        <v/>
      </c>
      <c r="AC72" s="28" t="str">
        <f t="shared" si="20"/>
        <v/>
      </c>
      <c r="AD72" s="28" t="str">
        <f t="shared" si="20"/>
        <v/>
      </c>
      <c r="AE72" s="28" t="str">
        <f t="shared" si="20"/>
        <v/>
      </c>
      <c r="AF72" s="28" t="str">
        <f t="shared" si="20"/>
        <v/>
      </c>
      <c r="AG72" s="28" t="str">
        <f t="shared" si="20"/>
        <v/>
      </c>
      <c r="AH72" s="28" t="str">
        <f t="shared" si="20"/>
        <v/>
      </c>
      <c r="AI72" s="28">
        <f t="shared" si="20"/>
        <v>15.842343669044102</v>
      </c>
      <c r="AJ72" s="28" t="str">
        <f t="shared" si="20"/>
        <v/>
      </c>
      <c r="AK72" s="28" t="str">
        <f t="shared" si="20"/>
        <v/>
      </c>
      <c r="AL72" s="28" t="str">
        <f t="shared" si="20"/>
        <v/>
      </c>
      <c r="AM72" s="28" t="str">
        <f t="shared" si="20"/>
        <v/>
      </c>
      <c r="AN72" s="28" t="str">
        <f t="shared" si="20"/>
        <v/>
      </c>
      <c r="AO72" s="28" t="str">
        <f t="shared" si="20"/>
        <v/>
      </c>
      <c r="AP72" s="28" t="str">
        <f t="shared" si="20"/>
        <v/>
      </c>
      <c r="AQ72" s="28" t="str">
        <f t="shared" si="20"/>
        <v/>
      </c>
      <c r="AR72" s="28">
        <f t="shared" si="20"/>
        <v>87.590889987118089</v>
      </c>
      <c r="AS72" s="28" t="str">
        <f t="shared" si="20"/>
        <v/>
      </c>
      <c r="AT72" s="28">
        <f t="shared" si="20"/>
        <v>120.68219095846717</v>
      </c>
      <c r="AU72" s="28">
        <f t="shared" si="20"/>
        <v>9.2052333845982215</v>
      </c>
      <c r="AV72" s="28" t="str">
        <f t="shared" si="20"/>
        <v/>
      </c>
      <c r="AW72" s="28">
        <f t="shared" si="20"/>
        <v>6.8857120158475649</v>
      </c>
      <c r="AX72">
        <f t="shared" si="15"/>
        <v>12</v>
      </c>
      <c r="AY72" s="28">
        <f t="shared" si="16"/>
        <v>91.850766995796718</v>
      </c>
    </row>
    <row r="73" spans="1:51">
      <c r="A73" t="s">
        <v>738</v>
      </c>
      <c r="B73" s="23" t="s">
        <v>859</v>
      </c>
      <c r="C73">
        <v>2010</v>
      </c>
      <c r="E73" s="28" t="str">
        <f t="shared" si="20"/>
        <v/>
      </c>
      <c r="F73" s="28">
        <f t="shared" si="20"/>
        <v>8.6114187674272795</v>
      </c>
      <c r="G73" s="28" t="str">
        <f t="shared" si="20"/>
        <v/>
      </c>
      <c r="H73" s="28" t="str">
        <f t="shared" si="20"/>
        <v/>
      </c>
      <c r="I73" s="28" t="str">
        <f t="shared" si="20"/>
        <v/>
      </c>
      <c r="J73" s="28" t="str">
        <f t="shared" si="20"/>
        <v/>
      </c>
      <c r="K73" s="28" t="str">
        <f t="shared" si="20"/>
        <v/>
      </c>
      <c r="L73" s="28" t="str">
        <f t="shared" si="20"/>
        <v/>
      </c>
      <c r="M73" s="28" t="str">
        <f t="shared" si="20"/>
        <v/>
      </c>
      <c r="N73" s="28" t="str">
        <f t="shared" si="20"/>
        <v/>
      </c>
      <c r="O73" s="28" t="str">
        <f t="shared" si="20"/>
        <v/>
      </c>
      <c r="P73" s="28">
        <f t="shared" si="20"/>
        <v>5.9572752649233385</v>
      </c>
      <c r="Q73" s="28" t="str">
        <f t="shared" si="20"/>
        <v/>
      </c>
      <c r="R73" s="28" t="str">
        <f t="shared" si="20"/>
        <v/>
      </c>
      <c r="S73" s="28" t="str">
        <f t="shared" si="20"/>
        <v/>
      </c>
      <c r="T73" s="28" t="str">
        <f t="shared" si="20"/>
        <v/>
      </c>
      <c r="U73" s="28" t="str">
        <f t="shared" si="20"/>
        <v/>
      </c>
      <c r="V73" s="28" t="str">
        <f t="shared" si="20"/>
        <v/>
      </c>
      <c r="W73" s="28" t="str">
        <f t="shared" si="20"/>
        <v/>
      </c>
      <c r="X73" s="28" t="str">
        <f t="shared" si="20"/>
        <v/>
      </c>
      <c r="Y73" s="28" t="str">
        <f t="shared" si="20"/>
        <v/>
      </c>
      <c r="Z73" s="28" t="str">
        <f t="shared" si="20"/>
        <v/>
      </c>
      <c r="AA73" s="28" t="str">
        <f t="shared" si="20"/>
        <v/>
      </c>
      <c r="AB73" s="28" t="str">
        <f t="shared" si="20"/>
        <v/>
      </c>
      <c r="AC73" s="28" t="str">
        <f t="shared" si="20"/>
        <v/>
      </c>
      <c r="AD73" s="28" t="str">
        <f t="shared" si="20"/>
        <v/>
      </c>
      <c r="AE73" s="28" t="str">
        <f t="shared" si="20"/>
        <v/>
      </c>
      <c r="AF73" s="28" t="str">
        <f t="shared" si="20"/>
        <v/>
      </c>
      <c r="AG73" s="28" t="str">
        <f t="shared" si="20"/>
        <v/>
      </c>
      <c r="AH73" s="28" t="str">
        <f t="shared" si="20"/>
        <v/>
      </c>
      <c r="AI73" s="28" t="str">
        <f t="shared" si="20"/>
        <v/>
      </c>
      <c r="AJ73" s="28" t="str">
        <f t="shared" si="20"/>
        <v/>
      </c>
      <c r="AK73" s="28">
        <f t="shared" si="20"/>
        <v>820.83003236030868</v>
      </c>
      <c r="AL73" s="28" t="str">
        <f t="shared" si="20"/>
        <v/>
      </c>
      <c r="AM73" s="28" t="str">
        <f t="shared" si="20"/>
        <v/>
      </c>
      <c r="AN73" s="28" t="str">
        <f t="shared" si="20"/>
        <v/>
      </c>
      <c r="AO73" s="28" t="str">
        <f t="shared" si="20"/>
        <v/>
      </c>
      <c r="AP73" s="28" t="str">
        <f t="shared" si="20"/>
        <v/>
      </c>
      <c r="AQ73" s="28" t="str">
        <f t="shared" si="20"/>
        <v/>
      </c>
      <c r="AR73" s="28">
        <f t="shared" si="20"/>
        <v>645.4725615996731</v>
      </c>
      <c r="AS73" s="28" t="str">
        <f t="shared" si="20"/>
        <v/>
      </c>
      <c r="AT73" s="28">
        <f t="shared" si="20"/>
        <v>235.20366013433303</v>
      </c>
      <c r="AU73" s="28">
        <f t="shared" si="20"/>
        <v>58.403788233627438</v>
      </c>
      <c r="AV73" s="28" t="str">
        <f t="shared" si="20"/>
        <v/>
      </c>
      <c r="AW73" s="28">
        <f t="shared" si="20"/>
        <v>54.24835617255642</v>
      </c>
      <c r="AX73">
        <f t="shared" si="15"/>
        <v>7</v>
      </c>
      <c r="AY73" s="28">
        <f t="shared" si="16"/>
        <v>261.24672750469273</v>
      </c>
    </row>
    <row r="74" spans="1:51">
      <c r="A74" t="s">
        <v>738</v>
      </c>
      <c r="B74" s="23" t="s">
        <v>990</v>
      </c>
      <c r="C74">
        <v>2024</v>
      </c>
      <c r="E74" s="28" t="str">
        <f t="shared" si="20"/>
        <v/>
      </c>
      <c r="F74" s="28">
        <f t="shared" si="20"/>
        <v>8.8462763145165688</v>
      </c>
      <c r="G74" s="28" t="str">
        <f t="shared" si="20"/>
        <v/>
      </c>
      <c r="H74" s="28">
        <f t="shared" si="20"/>
        <v>190.1091587243078</v>
      </c>
      <c r="I74" s="28">
        <f t="shared" si="20"/>
        <v>99.889047829913935</v>
      </c>
      <c r="J74" s="28" t="str">
        <f t="shared" si="20"/>
        <v/>
      </c>
      <c r="K74" s="28" t="str">
        <f t="shared" si="20"/>
        <v/>
      </c>
      <c r="L74" s="28" t="str">
        <f t="shared" si="20"/>
        <v/>
      </c>
      <c r="M74" s="28">
        <f t="shared" si="20"/>
        <v>663.92832829712199</v>
      </c>
      <c r="N74" s="28">
        <f t="shared" si="20"/>
        <v>122.94856229992934</v>
      </c>
      <c r="O74" s="28">
        <f t="shared" si="20"/>
        <v>25.296426829109794</v>
      </c>
      <c r="P74" s="28">
        <f t="shared" si="20"/>
        <v>6.1852445363244293</v>
      </c>
      <c r="Q74" s="28">
        <f t="shared" si="20"/>
        <v>27.634511015900749</v>
      </c>
      <c r="R74" s="28">
        <f t="shared" si="20"/>
        <v>51.142137665229029</v>
      </c>
      <c r="S74" s="28">
        <f t="shared" si="20"/>
        <v>15.381997591566018</v>
      </c>
      <c r="T74" s="28" t="str">
        <f t="shared" si="20"/>
        <v/>
      </c>
      <c r="U74" s="28" t="str">
        <f t="shared" si="20"/>
        <v/>
      </c>
      <c r="V74" s="28" t="str">
        <f t="shared" si="20"/>
        <v/>
      </c>
      <c r="W74" s="28">
        <f t="shared" si="20"/>
        <v>897.33693475798123</v>
      </c>
      <c r="X74" s="28">
        <f t="shared" si="20"/>
        <v>50.401984877044661</v>
      </c>
      <c r="Y74" s="28">
        <f t="shared" si="20"/>
        <v>46.024600322635351</v>
      </c>
      <c r="Z74" s="28">
        <f t="shared" si="20"/>
        <v>120.35751458592816</v>
      </c>
      <c r="AA74" s="28">
        <f t="shared" si="20"/>
        <v>96.959256670845122</v>
      </c>
      <c r="AB74" s="28">
        <f t="shared" si="20"/>
        <v>66.041741883488271</v>
      </c>
      <c r="AC74" s="28">
        <f t="shared" si="20"/>
        <v>59.834216763821296</v>
      </c>
      <c r="AD74" s="28">
        <f t="shared" si="20"/>
        <v>66.098193668551886</v>
      </c>
      <c r="AE74" s="28">
        <f t="shared" si="20"/>
        <v>89.00718727336492</v>
      </c>
      <c r="AF74" s="28">
        <f t="shared" si="20"/>
        <v>32.133237949043568</v>
      </c>
      <c r="AG74" s="28">
        <f t="shared" si="20"/>
        <v>59.966963651025168</v>
      </c>
      <c r="AH74" s="28">
        <f t="shared" si="20"/>
        <v>31.767627766777537</v>
      </c>
      <c r="AI74" s="28" t="str">
        <f t="shared" si="20"/>
        <v/>
      </c>
      <c r="AJ74" s="28">
        <f t="shared" si="20"/>
        <v>301.9566240537352</v>
      </c>
      <c r="AK74" s="28">
        <f t="shared" si="20"/>
        <v>40.574264322145694</v>
      </c>
      <c r="AL74" s="28" t="str">
        <f t="shared" si="20"/>
        <v/>
      </c>
      <c r="AM74" s="28" t="str">
        <f t="shared" si="20"/>
        <v/>
      </c>
      <c r="AN74" s="28" t="str">
        <f t="shared" si="20"/>
        <v/>
      </c>
      <c r="AO74" s="28" t="str">
        <f t="shared" si="20"/>
        <v/>
      </c>
      <c r="AP74" s="28">
        <f t="shared" si="20"/>
        <v>88.562430154371995</v>
      </c>
      <c r="AQ74" s="28">
        <f t="shared" si="20"/>
        <v>80.501106168145583</v>
      </c>
      <c r="AR74" s="28">
        <f t="shared" si="20"/>
        <v>53.969723753945722</v>
      </c>
      <c r="AS74" s="28">
        <f t="shared" si="20"/>
        <v>59.302009971065694</v>
      </c>
      <c r="AT74" s="28" t="str">
        <f t="shared" si="20"/>
        <v/>
      </c>
      <c r="AU74" s="28">
        <f t="shared" si="20"/>
        <v>30.849704031696245</v>
      </c>
      <c r="AV74" s="28">
        <f t="shared" si="20"/>
        <v>52.859989547936522</v>
      </c>
      <c r="AW74" s="28">
        <f t="shared" si="20"/>
        <v>29.095644359337829</v>
      </c>
      <c r="AX74">
        <f t="shared" si="15"/>
        <v>31</v>
      </c>
      <c r="AY74" s="28">
        <f t="shared" si="16"/>
        <v>114.99879508505828</v>
      </c>
    </row>
    <row r="75" spans="1:51">
      <c r="A75" t="s">
        <v>742</v>
      </c>
      <c r="B75" s="23" t="s">
        <v>835</v>
      </c>
      <c r="C75">
        <v>1988</v>
      </c>
      <c r="E75" s="28" t="str">
        <f t="shared" si="20"/>
        <v/>
      </c>
      <c r="F75" s="28">
        <f t="shared" si="20"/>
        <v>4.1920573711405886</v>
      </c>
      <c r="G75" s="28" t="str">
        <f t="shared" si="20"/>
        <v/>
      </c>
      <c r="H75" s="28" t="str">
        <f t="shared" si="20"/>
        <v/>
      </c>
      <c r="I75" s="28" t="str">
        <f t="shared" si="20"/>
        <v/>
      </c>
      <c r="J75" s="28" t="str">
        <f t="shared" si="20"/>
        <v/>
      </c>
      <c r="K75" s="28">
        <f t="shared" si="20"/>
        <v>5.5428385568245737</v>
      </c>
      <c r="L75" s="28">
        <f t="shared" si="20"/>
        <v>3.3548000741180966</v>
      </c>
      <c r="M75" s="28" t="str">
        <f t="shared" si="20"/>
        <v/>
      </c>
      <c r="N75" s="28" t="str">
        <f t="shared" si="20"/>
        <v/>
      </c>
      <c r="O75" s="28" t="str">
        <f t="shared" si="20"/>
        <v/>
      </c>
      <c r="P75" s="28">
        <f t="shared" si="20"/>
        <v>29.282063168349733</v>
      </c>
      <c r="Q75" s="28" t="str">
        <f t="shared" si="20"/>
        <v/>
      </c>
      <c r="R75" s="28" t="str">
        <f t="shared" si="20"/>
        <v/>
      </c>
      <c r="S75" s="28" t="str">
        <f t="shared" si="20"/>
        <v/>
      </c>
      <c r="T75" s="28" t="str">
        <f t="shared" si="20"/>
        <v/>
      </c>
      <c r="U75" s="28" t="str">
        <f t="shared" si="20"/>
        <v/>
      </c>
      <c r="V75" s="28" t="str">
        <f t="shared" si="20"/>
        <v/>
      </c>
      <c r="W75" s="28" t="str">
        <f t="shared" si="20"/>
        <v/>
      </c>
      <c r="X75" s="28" t="str">
        <f t="shared" si="20"/>
        <v/>
      </c>
      <c r="Y75" s="28" t="str">
        <f t="shared" si="20"/>
        <v/>
      </c>
      <c r="Z75" s="28" t="str">
        <f t="shared" si="20"/>
        <v/>
      </c>
      <c r="AA75" s="28" t="str">
        <f t="shared" si="20"/>
        <v/>
      </c>
      <c r="AB75" s="28" t="str">
        <f t="shared" si="20"/>
        <v/>
      </c>
      <c r="AC75" s="28" t="str">
        <f t="shared" si="20"/>
        <v/>
      </c>
      <c r="AD75" s="28" t="str">
        <f t="shared" si="20"/>
        <v/>
      </c>
      <c r="AE75" s="28" t="str">
        <f t="shared" si="20"/>
        <v/>
      </c>
      <c r="AF75" s="28" t="str">
        <f t="shared" si="20"/>
        <v/>
      </c>
      <c r="AG75" s="28" t="str">
        <f t="shared" si="20"/>
        <v/>
      </c>
      <c r="AH75" s="28" t="str">
        <f t="shared" si="20"/>
        <v/>
      </c>
      <c r="AI75" s="28">
        <f t="shared" si="20"/>
        <v>6.8964800389719327</v>
      </c>
      <c r="AJ75" s="28" t="str">
        <f t="shared" si="20"/>
        <v/>
      </c>
      <c r="AK75" s="28" t="str">
        <f t="shared" si="20"/>
        <v/>
      </c>
      <c r="AL75" s="28" t="str">
        <f t="shared" si="20"/>
        <v/>
      </c>
      <c r="AM75" s="28" t="str">
        <f t="shared" si="20"/>
        <v/>
      </c>
      <c r="AN75" s="28" t="str">
        <f t="shared" si="20"/>
        <v/>
      </c>
      <c r="AO75" s="28" t="str">
        <f t="shared" si="20"/>
        <v/>
      </c>
      <c r="AP75" s="28" t="str">
        <f t="shared" si="20"/>
        <v/>
      </c>
      <c r="AQ75" s="28" t="str">
        <f t="shared" si="20"/>
        <v/>
      </c>
      <c r="AR75" s="28" t="str">
        <f t="shared" si="20"/>
        <v/>
      </c>
      <c r="AS75" s="28" t="str">
        <f t="shared" si="20"/>
        <v/>
      </c>
      <c r="AT75" s="28" t="str">
        <f t="shared" si="20"/>
        <v/>
      </c>
      <c r="AU75" s="28" t="str">
        <f t="shared" si="20"/>
        <v/>
      </c>
      <c r="AV75" s="28" t="str">
        <f t="shared" si="20"/>
        <v/>
      </c>
      <c r="AW75" s="28" t="str">
        <f t="shared" si="20"/>
        <v/>
      </c>
      <c r="AX75">
        <f t="shared" si="15"/>
        <v>5</v>
      </c>
      <c r="AY75" s="28">
        <f t="shared" si="16"/>
        <v>9.853647841880985</v>
      </c>
    </row>
    <row r="76" spans="1:51">
      <c r="A76" t="s">
        <v>742</v>
      </c>
      <c r="B76" s="23" t="s">
        <v>959</v>
      </c>
      <c r="C76">
        <v>2024</v>
      </c>
      <c r="E76" s="28">
        <f t="shared" si="20"/>
        <v>288.57646385288041</v>
      </c>
      <c r="F76" s="28">
        <f t="shared" si="20"/>
        <v>3.0547818128747521</v>
      </c>
      <c r="G76" s="28">
        <f t="shared" si="20"/>
        <v>53.991651089635184</v>
      </c>
      <c r="H76" s="28">
        <f t="shared" si="20"/>
        <v>49.154852959721588</v>
      </c>
      <c r="I76" s="28">
        <f t="shared" si="20"/>
        <v>32.572187942007204</v>
      </c>
      <c r="J76" s="28">
        <f t="shared" si="20"/>
        <v>41.427698855071476</v>
      </c>
      <c r="K76" s="28">
        <f t="shared" si="20"/>
        <v>3.3784694394951034</v>
      </c>
      <c r="L76" s="28">
        <f t="shared" si="20"/>
        <v>2.3633402868466047</v>
      </c>
      <c r="M76" s="28">
        <f t="shared" si="20"/>
        <v>745.34156256899644</v>
      </c>
      <c r="N76" s="28">
        <f t="shared" si="20"/>
        <v>591.1509211672352</v>
      </c>
      <c r="O76" s="28" t="str">
        <f t="shared" si="20"/>
        <v/>
      </c>
      <c r="P76" s="28">
        <f t="shared" si="20"/>
        <v>14.097126382471597</v>
      </c>
      <c r="Q76" s="28">
        <f t="shared" si="20"/>
        <v>72.936649327340874</v>
      </c>
      <c r="R76" s="28">
        <f t="shared" si="20"/>
        <v>57.214361956003117</v>
      </c>
      <c r="S76" s="28" t="str">
        <f t="shared" si="20"/>
        <v/>
      </c>
      <c r="T76" s="28" t="str">
        <f t="shared" si="20"/>
        <v/>
      </c>
      <c r="U76" s="28">
        <f t="shared" si="20"/>
        <v>0.56814920732513818</v>
      </c>
      <c r="V76" s="28" t="str">
        <f t="shared" si="20"/>
        <v/>
      </c>
      <c r="W76" s="28" t="str">
        <f t="shared" si="20"/>
        <v/>
      </c>
      <c r="X76" s="28" t="str">
        <f t="shared" si="20"/>
        <v/>
      </c>
      <c r="Y76" s="28" t="str">
        <f t="shared" si="20"/>
        <v/>
      </c>
      <c r="Z76" s="28" t="str">
        <f t="shared" si="20"/>
        <v/>
      </c>
      <c r="AA76" s="28" t="str">
        <f t="shared" si="20"/>
        <v/>
      </c>
      <c r="AB76" s="28" t="str">
        <f t="shared" si="20"/>
        <v/>
      </c>
      <c r="AC76" s="28" t="str">
        <f t="shared" si="20"/>
        <v/>
      </c>
      <c r="AD76" s="28" t="str">
        <f t="shared" si="20"/>
        <v/>
      </c>
      <c r="AE76" s="28" t="str">
        <f t="shared" si="20"/>
        <v/>
      </c>
      <c r="AF76" s="28" t="str">
        <f t="shared" si="20"/>
        <v/>
      </c>
      <c r="AG76" s="28" t="str">
        <f t="shared" si="20"/>
        <v/>
      </c>
      <c r="AH76" s="28" t="str">
        <f t="shared" si="20"/>
        <v/>
      </c>
      <c r="AI76" s="28">
        <f t="shared" si="20"/>
        <v>2.9650158531994419</v>
      </c>
      <c r="AJ76" s="28" t="str">
        <f t="shared" si="20"/>
        <v/>
      </c>
      <c r="AK76" s="28" t="str">
        <f t="shared" si="20"/>
        <v/>
      </c>
      <c r="AL76" s="28" t="str">
        <f t="shared" si="20"/>
        <v/>
      </c>
      <c r="AM76" s="28" t="str">
        <f t="shared" si="20"/>
        <v/>
      </c>
      <c r="AN76" s="28" t="str">
        <f t="shared" si="20"/>
        <v/>
      </c>
      <c r="AO76" s="28">
        <f t="shared" si="20"/>
        <v>29.414835900487304</v>
      </c>
      <c r="AP76" s="28" t="str">
        <f t="shared" si="20"/>
        <v/>
      </c>
      <c r="AQ76" s="28" t="str">
        <f t="shared" si="20"/>
        <v/>
      </c>
      <c r="AR76" s="28">
        <f t="shared" si="20"/>
        <v>43.284671738405557</v>
      </c>
      <c r="AS76" s="28">
        <f t="shared" si="20"/>
        <v>84.829978098697026</v>
      </c>
      <c r="AT76" s="28">
        <f t="shared" si="20"/>
        <v>24.846471461983327</v>
      </c>
      <c r="AU76" s="28">
        <f t="shared" si="20"/>
        <v>28.956771264364829</v>
      </c>
      <c r="AV76" s="28">
        <f t="shared" si="20"/>
        <v>57.370636934711683</v>
      </c>
      <c r="AW76" s="28">
        <f t="shared" si="20"/>
        <v>30.590784851074883</v>
      </c>
      <c r="AX76">
        <f t="shared" si="15"/>
        <v>22</v>
      </c>
      <c r="AY76" s="28">
        <f t="shared" si="16"/>
        <v>102.64033558867399</v>
      </c>
    </row>
    <row r="77" spans="1:51">
      <c r="A77" t="s">
        <v>759</v>
      </c>
      <c r="B77" s="23" t="s">
        <v>876</v>
      </c>
      <c r="C77">
        <v>2023</v>
      </c>
      <c r="E77" s="28" t="str">
        <f t="shared" si="20"/>
        <v/>
      </c>
      <c r="F77" s="28" t="str">
        <f t="shared" si="20"/>
        <v/>
      </c>
      <c r="G77" s="28" t="str">
        <f t="shared" si="20"/>
        <v/>
      </c>
      <c r="H77" s="28" t="str">
        <f t="shared" si="20"/>
        <v/>
      </c>
      <c r="I77" s="28" t="str">
        <f t="shared" si="20"/>
        <v/>
      </c>
      <c r="J77" s="28" t="str">
        <f t="shared" si="20"/>
        <v/>
      </c>
      <c r="K77" s="28" t="str">
        <f t="shared" si="20"/>
        <v/>
      </c>
      <c r="L77" s="28" t="str">
        <f t="shared" si="20"/>
        <v/>
      </c>
      <c r="M77" s="28" t="str">
        <f t="shared" si="20"/>
        <v/>
      </c>
      <c r="N77" s="28">
        <f t="shared" si="20"/>
        <v>1061.756167585706</v>
      </c>
      <c r="O77" s="28">
        <f t="shared" si="20"/>
        <v>188.2240180732629</v>
      </c>
      <c r="P77" s="28" t="str">
        <f t="shared" si="20"/>
        <v/>
      </c>
      <c r="Q77" s="28" t="str">
        <f t="shared" si="20"/>
        <v/>
      </c>
      <c r="R77" s="28" t="str">
        <f t="shared" si="20"/>
        <v/>
      </c>
      <c r="S77" s="28">
        <f t="shared" si="20"/>
        <v>74.276720096832761</v>
      </c>
      <c r="T77" s="28" t="str">
        <f t="shared" si="20"/>
        <v/>
      </c>
      <c r="U77" s="28" t="str">
        <f t="shared" si="20"/>
        <v/>
      </c>
      <c r="V77" s="28" t="str">
        <f t="shared" si="20"/>
        <v/>
      </c>
      <c r="W77" s="28" t="str">
        <f t="shared" si="20"/>
        <v/>
      </c>
      <c r="X77" s="28">
        <f t="shared" si="20"/>
        <v>80.482384476257465</v>
      </c>
      <c r="Y77" s="28">
        <f t="shared" si="20"/>
        <v>39.107135944910851</v>
      </c>
      <c r="Z77" s="28">
        <f t="shared" si="20"/>
        <v>37.75475051389185</v>
      </c>
      <c r="AA77" s="28">
        <f t="shared" si="20"/>
        <v>28.712922485890687</v>
      </c>
      <c r="AB77" s="28">
        <f t="shared" si="20"/>
        <v>68.032576964835656</v>
      </c>
      <c r="AC77" s="28">
        <f t="shared" si="20"/>
        <v>70.330906761638175</v>
      </c>
      <c r="AD77" s="28">
        <f t="shared" si="20"/>
        <v>67.653464478436575</v>
      </c>
      <c r="AE77" s="28">
        <f t="shared" si="20"/>
        <v>8.311800959584307</v>
      </c>
      <c r="AF77" s="28">
        <f t="shared" si="20"/>
        <v>54.576477283100715</v>
      </c>
      <c r="AG77" s="28">
        <f t="shared" si="20"/>
        <v>61.20976774853451</v>
      </c>
      <c r="AH77" s="28">
        <f t="shared" si="20"/>
        <v>54.970255191059536</v>
      </c>
      <c r="AI77" s="28" t="str">
        <f t="shared" ref="AI77:AW77" si="21">IFERROR(IF(AND(($C77-AI$56)&gt;=0,AI24&lt;$AX$51),AI24/($C77-AI$56),""),"")</f>
        <v/>
      </c>
      <c r="AJ77" s="28">
        <f t="shared" si="21"/>
        <v>599.81473073064899</v>
      </c>
      <c r="AK77" s="28">
        <f t="shared" si="21"/>
        <v>61.375965677615639</v>
      </c>
      <c r="AL77" s="28" t="str">
        <f t="shared" si="21"/>
        <v/>
      </c>
      <c r="AM77" s="28" t="str">
        <f t="shared" si="21"/>
        <v/>
      </c>
      <c r="AN77" s="28" t="str">
        <f t="shared" si="21"/>
        <v/>
      </c>
      <c r="AO77" s="28" t="str">
        <f t="shared" si="21"/>
        <v/>
      </c>
      <c r="AP77" s="28">
        <f t="shared" si="21"/>
        <v>77.20147956717129</v>
      </c>
      <c r="AQ77" s="28">
        <f t="shared" si="21"/>
        <v>75.82973312257225</v>
      </c>
      <c r="AR77" s="28" t="str">
        <f t="shared" si="21"/>
        <v/>
      </c>
      <c r="AS77" s="28" t="str">
        <f t="shared" si="21"/>
        <v/>
      </c>
      <c r="AT77" s="28" t="str">
        <f t="shared" si="21"/>
        <v/>
      </c>
      <c r="AU77" s="28" t="str">
        <f t="shared" si="21"/>
        <v/>
      </c>
      <c r="AV77" s="28" t="str">
        <f t="shared" si="21"/>
        <v/>
      </c>
      <c r="AW77" s="28" t="str">
        <f t="shared" si="21"/>
        <v/>
      </c>
      <c r="AX77">
        <f t="shared" si="15"/>
        <v>18</v>
      </c>
      <c r="AY77" s="28">
        <f t="shared" si="16"/>
        <v>150.53451431455278</v>
      </c>
    </row>
    <row r="78" spans="1:51">
      <c r="A78" t="s">
        <v>759</v>
      </c>
      <c r="B78" s="23" t="s">
        <v>889</v>
      </c>
      <c r="C78">
        <v>2014</v>
      </c>
      <c r="E78" s="28" t="str">
        <f t="shared" ref="E78:AW83" si="22">IFERROR(IF(AND(($C78-E$56)&gt;=0,E25&lt;$AX$51),E25/($C78-E$56),""),"")</f>
        <v/>
      </c>
      <c r="F78" s="28" t="str">
        <f t="shared" si="22"/>
        <v/>
      </c>
      <c r="G78" s="28" t="str">
        <f t="shared" si="22"/>
        <v/>
      </c>
      <c r="H78" s="28" t="str">
        <f t="shared" si="22"/>
        <v/>
      </c>
      <c r="I78" s="28" t="str">
        <f t="shared" si="22"/>
        <v/>
      </c>
      <c r="J78" s="28" t="str">
        <f t="shared" si="22"/>
        <v/>
      </c>
      <c r="K78" s="28" t="str">
        <f t="shared" si="22"/>
        <v/>
      </c>
      <c r="L78" s="28" t="str">
        <f t="shared" si="22"/>
        <v/>
      </c>
      <c r="M78" s="28" t="str">
        <f t="shared" si="22"/>
        <v/>
      </c>
      <c r="N78" s="28" t="str">
        <f t="shared" si="22"/>
        <v/>
      </c>
      <c r="O78" s="28" t="str">
        <f t="shared" si="22"/>
        <v/>
      </c>
      <c r="P78" s="28">
        <f t="shared" si="22"/>
        <v>15.411693527624537</v>
      </c>
      <c r="Q78" s="28">
        <f t="shared" si="22"/>
        <v>220.72217148782454</v>
      </c>
      <c r="R78" s="28">
        <f t="shared" si="22"/>
        <v>384.43652073116533</v>
      </c>
      <c r="S78" s="28">
        <f t="shared" si="22"/>
        <v>176.53955673217826</v>
      </c>
      <c r="T78" s="28" t="str">
        <f t="shared" si="22"/>
        <v/>
      </c>
      <c r="U78" s="28" t="str">
        <f t="shared" si="22"/>
        <v/>
      </c>
      <c r="V78" s="28" t="str">
        <f t="shared" si="22"/>
        <v/>
      </c>
      <c r="W78" s="28" t="str">
        <f t="shared" si="22"/>
        <v/>
      </c>
      <c r="X78" s="28" t="str">
        <f t="shared" si="22"/>
        <v/>
      </c>
      <c r="Y78" s="28">
        <f t="shared" si="22"/>
        <v>455.84855623079585</v>
      </c>
      <c r="Z78" s="28" t="str">
        <f t="shared" si="22"/>
        <v/>
      </c>
      <c r="AA78" s="28">
        <f t="shared" si="22"/>
        <v>754.49111272842003</v>
      </c>
      <c r="AB78" s="28" t="str">
        <f t="shared" si="22"/>
        <v/>
      </c>
      <c r="AC78" s="28">
        <f t="shared" si="22"/>
        <v>156.65463554746816</v>
      </c>
      <c r="AD78" s="28" t="str">
        <f t="shared" si="22"/>
        <v/>
      </c>
      <c r="AE78" s="28">
        <f t="shared" si="22"/>
        <v>785.1756686973572</v>
      </c>
      <c r="AF78" s="28">
        <f t="shared" si="22"/>
        <v>438.80084240374674</v>
      </c>
      <c r="AG78" s="28">
        <f t="shared" si="22"/>
        <v>189.37800043634093</v>
      </c>
      <c r="AH78" s="28">
        <f t="shared" si="22"/>
        <v>437.6318896544069</v>
      </c>
      <c r="AI78" s="28" t="str">
        <f t="shared" si="22"/>
        <v/>
      </c>
      <c r="AJ78" s="28" t="str">
        <f t="shared" si="22"/>
        <v/>
      </c>
      <c r="AK78" s="28">
        <f t="shared" si="22"/>
        <v>32.134717317089503</v>
      </c>
      <c r="AL78" s="28" t="str">
        <f t="shared" si="22"/>
        <v/>
      </c>
      <c r="AM78" s="28" t="str">
        <f t="shared" si="22"/>
        <v/>
      </c>
      <c r="AN78" s="28" t="str">
        <f t="shared" si="22"/>
        <v/>
      </c>
      <c r="AO78" s="28" t="str">
        <f t="shared" si="22"/>
        <v/>
      </c>
      <c r="AP78" s="28">
        <f t="shared" si="22"/>
        <v>474.41806700699772</v>
      </c>
      <c r="AQ78" s="28">
        <f t="shared" si="22"/>
        <v>383.51098973633572</v>
      </c>
      <c r="AR78" s="28" t="str">
        <f t="shared" si="22"/>
        <v/>
      </c>
      <c r="AS78" s="28" t="str">
        <f t="shared" si="22"/>
        <v/>
      </c>
      <c r="AT78" s="28" t="str">
        <f t="shared" si="22"/>
        <v/>
      </c>
      <c r="AU78" s="28" t="str">
        <f t="shared" si="22"/>
        <v/>
      </c>
      <c r="AV78" s="28">
        <f t="shared" si="22"/>
        <v>394.62885665752259</v>
      </c>
      <c r="AW78" s="28">
        <f t="shared" si="22"/>
        <v>85.328417903735229</v>
      </c>
      <c r="AX78">
        <f t="shared" si="15"/>
        <v>16</v>
      </c>
      <c r="AY78" s="28">
        <f t="shared" si="16"/>
        <v>336.56948104993802</v>
      </c>
    </row>
    <row r="79" spans="1:51">
      <c r="A79" t="s">
        <v>759</v>
      </c>
      <c r="B79" s="23" t="s">
        <v>877</v>
      </c>
      <c r="C79">
        <v>2013</v>
      </c>
      <c r="E79" s="28" t="str">
        <f t="shared" si="22"/>
        <v/>
      </c>
      <c r="F79" s="28" t="str">
        <f t="shared" si="22"/>
        <v/>
      </c>
      <c r="G79" s="28" t="str">
        <f t="shared" si="22"/>
        <v/>
      </c>
      <c r="H79" s="28" t="str">
        <f t="shared" si="22"/>
        <v/>
      </c>
      <c r="I79" s="28" t="str">
        <f t="shared" si="22"/>
        <v/>
      </c>
      <c r="J79" s="28" t="str">
        <f t="shared" si="22"/>
        <v/>
      </c>
      <c r="K79" s="28" t="str">
        <f t="shared" si="22"/>
        <v/>
      </c>
      <c r="L79" s="28" t="str">
        <f t="shared" si="22"/>
        <v/>
      </c>
      <c r="M79" s="28" t="str">
        <f t="shared" si="22"/>
        <v/>
      </c>
      <c r="N79" s="28" t="str">
        <f t="shared" si="22"/>
        <v/>
      </c>
      <c r="O79" s="28" t="str">
        <f t="shared" si="22"/>
        <v/>
      </c>
      <c r="P79" s="28">
        <f t="shared" si="22"/>
        <v>15.579702888021195</v>
      </c>
      <c r="Q79" s="28">
        <f t="shared" si="22"/>
        <v>281.61839536024019</v>
      </c>
      <c r="R79" s="28">
        <f t="shared" si="22"/>
        <v>559.17399953564552</v>
      </c>
      <c r="S79" s="28">
        <f t="shared" si="22"/>
        <v>196.91126067775724</v>
      </c>
      <c r="T79" s="28" t="str">
        <f t="shared" si="22"/>
        <v/>
      </c>
      <c r="U79" s="28" t="str">
        <f t="shared" si="22"/>
        <v/>
      </c>
      <c r="V79" s="28" t="str">
        <f t="shared" si="22"/>
        <v/>
      </c>
      <c r="W79" s="28" t="str">
        <f t="shared" si="22"/>
        <v/>
      </c>
      <c r="X79" s="28" t="str">
        <f t="shared" si="22"/>
        <v/>
      </c>
      <c r="Y79" s="28" t="str">
        <f t="shared" si="22"/>
        <v/>
      </c>
      <c r="Z79" s="28" t="str">
        <f t="shared" si="22"/>
        <v/>
      </c>
      <c r="AA79" s="28" t="str">
        <f t="shared" si="22"/>
        <v/>
      </c>
      <c r="AB79" s="28" t="str">
        <f t="shared" si="22"/>
        <v/>
      </c>
      <c r="AC79" s="28" t="str">
        <f t="shared" si="22"/>
        <v/>
      </c>
      <c r="AD79" s="28" t="str">
        <f t="shared" si="22"/>
        <v/>
      </c>
      <c r="AE79" s="28" t="str">
        <f t="shared" si="22"/>
        <v/>
      </c>
      <c r="AF79" s="28" t="str">
        <f t="shared" si="22"/>
        <v/>
      </c>
      <c r="AG79" s="28" t="str">
        <f t="shared" si="22"/>
        <v/>
      </c>
      <c r="AH79" s="28" t="str">
        <f t="shared" si="22"/>
        <v/>
      </c>
      <c r="AI79" s="28" t="str">
        <f t="shared" si="22"/>
        <v/>
      </c>
      <c r="AJ79" s="28" t="str">
        <f t="shared" si="22"/>
        <v/>
      </c>
      <c r="AK79" s="28">
        <f t="shared" si="22"/>
        <v>153.8766810160979</v>
      </c>
      <c r="AL79" s="28" t="str">
        <f t="shared" si="22"/>
        <v/>
      </c>
      <c r="AM79" s="28" t="str">
        <f t="shared" si="22"/>
        <v/>
      </c>
      <c r="AN79" s="28" t="str">
        <f t="shared" si="22"/>
        <v/>
      </c>
      <c r="AO79" s="28" t="str">
        <f t="shared" si="22"/>
        <v/>
      </c>
      <c r="AP79" s="28" t="str">
        <f t="shared" si="22"/>
        <v/>
      </c>
      <c r="AQ79" s="28" t="str">
        <f t="shared" si="22"/>
        <v/>
      </c>
      <c r="AR79" s="28" t="str">
        <f t="shared" si="22"/>
        <v/>
      </c>
      <c r="AS79" s="28" t="str">
        <f t="shared" si="22"/>
        <v/>
      </c>
      <c r="AT79" s="28" t="str">
        <f t="shared" si="22"/>
        <v/>
      </c>
      <c r="AU79" s="28">
        <f t="shared" si="22"/>
        <v>90.215290651311605</v>
      </c>
      <c r="AV79" s="28">
        <f t="shared" si="22"/>
        <v>560.00359420087227</v>
      </c>
      <c r="AW79" s="28">
        <f t="shared" si="22"/>
        <v>87.055108664840191</v>
      </c>
      <c r="AX79">
        <f t="shared" si="15"/>
        <v>8</v>
      </c>
      <c r="AY79" s="28">
        <f t="shared" si="16"/>
        <v>243.05425412434823</v>
      </c>
    </row>
    <row r="80" spans="1:51">
      <c r="A80" t="s">
        <v>759</v>
      </c>
      <c r="B80" s="23" t="s">
        <v>890</v>
      </c>
      <c r="C80">
        <v>2014</v>
      </c>
      <c r="E80" s="28" t="str">
        <f t="shared" si="22"/>
        <v/>
      </c>
      <c r="F80" s="28" t="str">
        <f t="shared" si="22"/>
        <v/>
      </c>
      <c r="G80" s="28" t="str">
        <f t="shared" si="22"/>
        <v/>
      </c>
      <c r="H80" s="28" t="str">
        <f t="shared" si="22"/>
        <v/>
      </c>
      <c r="I80" s="28" t="str">
        <f t="shared" si="22"/>
        <v/>
      </c>
      <c r="J80" s="28" t="str">
        <f t="shared" si="22"/>
        <v/>
      </c>
      <c r="K80" s="28" t="str">
        <f t="shared" si="22"/>
        <v/>
      </c>
      <c r="L80" s="28" t="str">
        <f t="shared" si="22"/>
        <v/>
      </c>
      <c r="M80" s="28" t="str">
        <f t="shared" si="22"/>
        <v/>
      </c>
      <c r="N80" s="28" t="str">
        <f t="shared" si="22"/>
        <v/>
      </c>
      <c r="O80" s="28" t="str">
        <f t="shared" si="22"/>
        <v/>
      </c>
      <c r="P80" s="28" t="str">
        <f t="shared" si="22"/>
        <v/>
      </c>
      <c r="Q80" s="28" t="str">
        <f t="shared" si="22"/>
        <v/>
      </c>
      <c r="R80" s="28" t="str">
        <f t="shared" si="22"/>
        <v/>
      </c>
      <c r="S80" s="28" t="str">
        <f t="shared" si="22"/>
        <v/>
      </c>
      <c r="T80" s="28" t="str">
        <f t="shared" si="22"/>
        <v/>
      </c>
      <c r="U80" s="28" t="str">
        <f t="shared" si="22"/>
        <v/>
      </c>
      <c r="V80" s="28" t="str">
        <f t="shared" si="22"/>
        <v/>
      </c>
      <c r="W80" s="28" t="str">
        <f t="shared" si="22"/>
        <v/>
      </c>
      <c r="X80" s="28" t="str">
        <f t="shared" si="22"/>
        <v/>
      </c>
      <c r="Y80" s="28">
        <f t="shared" si="22"/>
        <v>705.69737248844569</v>
      </c>
      <c r="Z80" s="28" t="str">
        <f t="shared" si="22"/>
        <v/>
      </c>
      <c r="AA80" s="28">
        <f t="shared" si="22"/>
        <v>174.69177713725111</v>
      </c>
      <c r="AB80" s="28" t="str">
        <f t="shared" si="22"/>
        <v/>
      </c>
      <c r="AC80" s="28">
        <f t="shared" si="22"/>
        <v>848.08003122123353</v>
      </c>
      <c r="AD80" s="28" t="str">
        <f t="shared" si="22"/>
        <v/>
      </c>
      <c r="AE80" s="28">
        <f t="shared" si="22"/>
        <v>262.65761473997833</v>
      </c>
      <c r="AF80" s="28">
        <f t="shared" si="22"/>
        <v>862.39165741489421</v>
      </c>
      <c r="AG80" s="28">
        <f t="shared" si="22"/>
        <v>761.87016709633428</v>
      </c>
      <c r="AH80" s="28">
        <f t="shared" si="22"/>
        <v>866.10437985299075</v>
      </c>
      <c r="AI80" s="28" t="str">
        <f t="shared" si="22"/>
        <v/>
      </c>
      <c r="AJ80" s="28" t="str">
        <f t="shared" si="22"/>
        <v/>
      </c>
      <c r="AK80" s="28">
        <f t="shared" si="22"/>
        <v>204.66884474881709</v>
      </c>
      <c r="AL80" s="28" t="str">
        <f t="shared" si="22"/>
        <v/>
      </c>
      <c r="AM80" s="28" t="str">
        <f t="shared" si="22"/>
        <v/>
      </c>
      <c r="AN80" s="28" t="str">
        <f t="shared" si="22"/>
        <v/>
      </c>
      <c r="AO80" s="28" t="str">
        <f t="shared" si="22"/>
        <v/>
      </c>
      <c r="AP80" s="28">
        <f t="shared" si="22"/>
        <v>780.92886353577569</v>
      </c>
      <c r="AQ80" s="28">
        <f t="shared" si="22"/>
        <v>807.7616055001829</v>
      </c>
      <c r="AR80" s="28" t="str">
        <f t="shared" si="22"/>
        <v/>
      </c>
      <c r="AS80" s="28" t="str">
        <f t="shared" si="22"/>
        <v/>
      </c>
      <c r="AT80" s="28" t="str">
        <f t="shared" si="22"/>
        <v/>
      </c>
      <c r="AU80" s="28" t="str">
        <f t="shared" si="22"/>
        <v/>
      </c>
      <c r="AV80" s="28" t="str">
        <f t="shared" si="22"/>
        <v/>
      </c>
      <c r="AW80" s="28" t="str">
        <f t="shared" si="22"/>
        <v/>
      </c>
      <c r="AX80">
        <f t="shared" si="15"/>
        <v>10</v>
      </c>
      <c r="AY80" s="28">
        <f t="shared" si="16"/>
        <v>627.4852313735903</v>
      </c>
    </row>
    <row r="81" spans="1:51">
      <c r="A81" t="s">
        <v>759</v>
      </c>
      <c r="B81" s="23" t="s">
        <v>881</v>
      </c>
      <c r="C81">
        <v>2013</v>
      </c>
      <c r="E81" s="28" t="str">
        <f t="shared" si="22"/>
        <v/>
      </c>
      <c r="F81" s="28" t="str">
        <f t="shared" si="22"/>
        <v/>
      </c>
      <c r="G81" s="28" t="str">
        <f t="shared" si="22"/>
        <v/>
      </c>
      <c r="H81" s="28" t="str">
        <f t="shared" si="22"/>
        <v/>
      </c>
      <c r="I81" s="28" t="str">
        <f t="shared" si="22"/>
        <v/>
      </c>
      <c r="J81" s="28" t="str">
        <f t="shared" si="22"/>
        <v/>
      </c>
      <c r="K81" s="28" t="str">
        <f t="shared" si="22"/>
        <v/>
      </c>
      <c r="L81" s="28" t="str">
        <f t="shared" si="22"/>
        <v/>
      </c>
      <c r="M81" s="28" t="str">
        <f t="shared" si="22"/>
        <v/>
      </c>
      <c r="N81" s="28" t="str">
        <f t="shared" si="22"/>
        <v/>
      </c>
      <c r="O81" s="28" t="str">
        <f t="shared" si="22"/>
        <v/>
      </c>
      <c r="P81" s="28" t="str">
        <f t="shared" si="22"/>
        <v/>
      </c>
      <c r="Q81" s="28" t="str">
        <f t="shared" si="22"/>
        <v/>
      </c>
      <c r="R81" s="28" t="str">
        <f t="shared" si="22"/>
        <v/>
      </c>
      <c r="S81" s="28">
        <f t="shared" si="22"/>
        <v>392.05301409061866</v>
      </c>
      <c r="T81" s="28" t="str">
        <f t="shared" si="22"/>
        <v/>
      </c>
      <c r="U81" s="28" t="str">
        <f t="shared" si="22"/>
        <v/>
      </c>
      <c r="V81" s="28" t="str">
        <f t="shared" si="22"/>
        <v/>
      </c>
      <c r="W81" s="28" t="str">
        <f t="shared" si="22"/>
        <v/>
      </c>
      <c r="X81" s="28" t="str">
        <f t="shared" si="22"/>
        <v/>
      </c>
      <c r="Y81" s="28" t="str">
        <f t="shared" si="22"/>
        <v/>
      </c>
      <c r="Z81" s="28" t="str">
        <f t="shared" si="22"/>
        <v/>
      </c>
      <c r="AA81" s="28" t="str">
        <f t="shared" si="22"/>
        <v/>
      </c>
      <c r="AB81" s="28" t="str">
        <f t="shared" si="22"/>
        <v/>
      </c>
      <c r="AC81" s="28" t="str">
        <f t="shared" si="22"/>
        <v/>
      </c>
      <c r="AD81" s="28" t="str">
        <f t="shared" si="22"/>
        <v/>
      </c>
      <c r="AE81" s="28" t="str">
        <f t="shared" si="22"/>
        <v/>
      </c>
      <c r="AF81" s="28" t="str">
        <f t="shared" si="22"/>
        <v/>
      </c>
      <c r="AG81" s="28" t="str">
        <f t="shared" si="22"/>
        <v/>
      </c>
      <c r="AH81" s="28" t="str">
        <f t="shared" si="22"/>
        <v/>
      </c>
      <c r="AI81" s="28" t="str">
        <f t="shared" si="22"/>
        <v/>
      </c>
      <c r="AJ81" s="28" t="str">
        <f t="shared" si="22"/>
        <v/>
      </c>
      <c r="AK81" s="28">
        <f t="shared" si="22"/>
        <v>212.37905435222953</v>
      </c>
      <c r="AL81" s="28" t="str">
        <f t="shared" si="22"/>
        <v/>
      </c>
      <c r="AM81" s="28" t="str">
        <f t="shared" si="22"/>
        <v/>
      </c>
      <c r="AN81" s="28" t="str">
        <f t="shared" si="22"/>
        <v/>
      </c>
      <c r="AO81" s="28" t="str">
        <f t="shared" si="22"/>
        <v/>
      </c>
      <c r="AP81" s="28" t="str">
        <f t="shared" si="22"/>
        <v/>
      </c>
      <c r="AQ81" s="28" t="str">
        <f t="shared" si="22"/>
        <v/>
      </c>
      <c r="AR81" s="28" t="str">
        <f t="shared" si="22"/>
        <v/>
      </c>
      <c r="AS81" s="28" t="str">
        <f t="shared" si="22"/>
        <v/>
      </c>
      <c r="AT81" s="28" t="str">
        <f t="shared" si="22"/>
        <v/>
      </c>
      <c r="AU81" s="28" t="str">
        <f t="shared" si="22"/>
        <v/>
      </c>
      <c r="AV81" s="28" t="str">
        <f t="shared" si="22"/>
        <v/>
      </c>
      <c r="AW81" s="28" t="str">
        <f t="shared" si="22"/>
        <v/>
      </c>
      <c r="AX81">
        <f t="shared" si="15"/>
        <v>2</v>
      </c>
      <c r="AY81" s="28">
        <f t="shared" si="16"/>
        <v>302.21603422142408</v>
      </c>
    </row>
    <row r="82" spans="1:51">
      <c r="A82" t="s">
        <v>759</v>
      </c>
      <c r="B82" s="23" t="s">
        <v>893</v>
      </c>
      <c r="C82">
        <v>2014</v>
      </c>
      <c r="D82">
        <v>2017</v>
      </c>
      <c r="E82" s="28" t="str">
        <f t="shared" si="22"/>
        <v/>
      </c>
      <c r="F82" s="28" t="str">
        <f t="shared" si="22"/>
        <v/>
      </c>
      <c r="G82" s="28" t="str">
        <f t="shared" si="22"/>
        <v/>
      </c>
      <c r="H82" s="28" t="str">
        <f t="shared" si="22"/>
        <v/>
      </c>
      <c r="I82" s="28" t="str">
        <f t="shared" si="22"/>
        <v/>
      </c>
      <c r="J82" s="28" t="str">
        <f t="shared" si="22"/>
        <v/>
      </c>
      <c r="K82" s="28" t="str">
        <f t="shared" si="22"/>
        <v/>
      </c>
      <c r="L82" s="28" t="str">
        <f t="shared" si="22"/>
        <v/>
      </c>
      <c r="M82" s="28" t="str">
        <f t="shared" si="22"/>
        <v/>
      </c>
      <c r="N82" s="28" t="str">
        <f t="shared" si="22"/>
        <v/>
      </c>
      <c r="O82" s="28" t="str">
        <f t="shared" si="22"/>
        <v/>
      </c>
      <c r="P82" s="28">
        <f t="shared" si="22"/>
        <v>18.295595768002528</v>
      </c>
      <c r="Q82" s="28">
        <f t="shared" si="22"/>
        <v>261.61359897928867</v>
      </c>
      <c r="R82" s="28" t="str">
        <f t="shared" si="22"/>
        <v/>
      </c>
      <c r="S82" s="28">
        <f t="shared" si="22"/>
        <v>211.56095517051531</v>
      </c>
      <c r="T82" s="28" t="str">
        <f t="shared" si="22"/>
        <v/>
      </c>
      <c r="U82" s="28" t="str">
        <f t="shared" si="22"/>
        <v/>
      </c>
      <c r="V82" s="28" t="str">
        <f t="shared" si="22"/>
        <v/>
      </c>
      <c r="W82" s="28" t="str">
        <f t="shared" si="22"/>
        <v/>
      </c>
      <c r="X82" s="28" t="str">
        <f t="shared" si="22"/>
        <v/>
      </c>
      <c r="Y82" s="28">
        <f t="shared" si="22"/>
        <v>450.10929589842499</v>
      </c>
      <c r="Z82" s="28" t="str">
        <f t="shared" si="22"/>
        <v/>
      </c>
      <c r="AA82" s="28">
        <f t="shared" si="22"/>
        <v>588.21189466601572</v>
      </c>
      <c r="AB82" s="28" t="str">
        <f t="shared" si="22"/>
        <v/>
      </c>
      <c r="AC82" s="28">
        <f t="shared" si="22"/>
        <v>91.40661397161881</v>
      </c>
      <c r="AD82" s="28" t="str">
        <f t="shared" si="22"/>
        <v/>
      </c>
      <c r="AE82" s="28">
        <f t="shared" si="22"/>
        <v>659.65550494555566</v>
      </c>
      <c r="AF82" s="28">
        <f t="shared" si="22"/>
        <v>496.92301208805156</v>
      </c>
      <c r="AG82" s="28" t="str">
        <f t="shared" si="22"/>
        <v/>
      </c>
      <c r="AH82" s="28">
        <f t="shared" si="22"/>
        <v>497.31072146749119</v>
      </c>
      <c r="AI82" s="28" t="str">
        <f t="shared" si="22"/>
        <v/>
      </c>
      <c r="AJ82" s="28" t="str">
        <f t="shared" si="22"/>
        <v/>
      </c>
      <c r="AK82" s="28">
        <f t="shared" si="22"/>
        <v>52.372251037598161</v>
      </c>
      <c r="AL82" s="28" t="str">
        <f t="shared" si="22"/>
        <v/>
      </c>
      <c r="AM82" s="28" t="str">
        <f t="shared" si="22"/>
        <v/>
      </c>
      <c r="AN82" s="28" t="str">
        <f t="shared" si="22"/>
        <v/>
      </c>
      <c r="AO82" s="28" t="str">
        <f t="shared" si="22"/>
        <v/>
      </c>
      <c r="AP82" s="28">
        <f t="shared" si="22"/>
        <v>323.16966057649603</v>
      </c>
      <c r="AQ82" s="28">
        <f t="shared" si="22"/>
        <v>245.4799141747628</v>
      </c>
      <c r="AR82" s="28" t="str">
        <f t="shared" si="22"/>
        <v/>
      </c>
      <c r="AS82" s="28" t="str">
        <f t="shared" si="22"/>
        <v/>
      </c>
      <c r="AT82" s="28" t="str">
        <f t="shared" si="22"/>
        <v/>
      </c>
      <c r="AU82" s="28" t="str">
        <f t="shared" si="22"/>
        <v/>
      </c>
      <c r="AV82" s="28" t="str">
        <f t="shared" si="22"/>
        <v/>
      </c>
      <c r="AW82" s="28" t="str">
        <f t="shared" si="22"/>
        <v/>
      </c>
      <c r="AX82">
        <f t="shared" si="15"/>
        <v>12</v>
      </c>
      <c r="AY82" s="28">
        <f t="shared" si="16"/>
        <v>324.67575156198507</v>
      </c>
    </row>
    <row r="83" spans="1:51">
      <c r="A83" t="s">
        <v>759</v>
      </c>
      <c r="B83" s="23" t="s">
        <v>878</v>
      </c>
      <c r="C83">
        <v>2013</v>
      </c>
      <c r="E83" s="28" t="str">
        <f t="shared" si="22"/>
        <v/>
      </c>
      <c r="F83" s="28" t="str">
        <f t="shared" si="22"/>
        <v/>
      </c>
      <c r="G83" s="28" t="str">
        <f t="shared" si="22"/>
        <v/>
      </c>
      <c r="H83" s="28" t="str">
        <f t="shared" si="22"/>
        <v/>
      </c>
      <c r="I83" s="28" t="str">
        <f t="shared" si="22"/>
        <v/>
      </c>
      <c r="J83" s="28" t="str">
        <f t="shared" si="22"/>
        <v/>
      </c>
      <c r="K83" s="28" t="str">
        <f t="shared" si="22"/>
        <v/>
      </c>
      <c r="L83" s="28" t="str">
        <f t="shared" si="22"/>
        <v/>
      </c>
      <c r="M83" s="28" t="str">
        <f t="shared" si="22"/>
        <v/>
      </c>
      <c r="N83" s="28" t="str">
        <f t="shared" si="22"/>
        <v/>
      </c>
      <c r="O83" s="28" t="str">
        <f t="shared" si="22"/>
        <v/>
      </c>
      <c r="P83" s="28">
        <f t="shared" si="22"/>
        <v>18.378309393139478</v>
      </c>
      <c r="Q83" s="28">
        <f t="shared" si="22"/>
        <v>346.34707623489697</v>
      </c>
      <c r="R83" s="28" t="str">
        <f t="shared" si="22"/>
        <v/>
      </c>
      <c r="S83" s="28">
        <f t="shared" si="22"/>
        <v>285.2966468968753</v>
      </c>
      <c r="T83" s="28" t="str">
        <f t="shared" si="22"/>
        <v/>
      </c>
      <c r="U83" s="28" t="str">
        <f t="shared" si="22"/>
        <v/>
      </c>
      <c r="V83" s="28" t="str">
        <f t="shared" si="22"/>
        <v/>
      </c>
      <c r="W83" s="28" t="str">
        <f t="shared" si="22"/>
        <v/>
      </c>
      <c r="X83" s="28" t="str">
        <f t="shared" si="22"/>
        <v/>
      </c>
      <c r="Y83" s="28" t="str">
        <f t="shared" si="22"/>
        <v/>
      </c>
      <c r="Z83" s="28" t="str">
        <f t="shared" si="22"/>
        <v/>
      </c>
      <c r="AA83" s="28" t="str">
        <f t="shared" si="22"/>
        <v/>
      </c>
      <c r="AB83" s="28" t="str">
        <f t="shared" si="22"/>
        <v/>
      </c>
      <c r="AC83" s="28" t="str">
        <f t="shared" si="22"/>
        <v/>
      </c>
      <c r="AD83" s="28" t="str">
        <f t="shared" si="22"/>
        <v/>
      </c>
      <c r="AE83" s="28" t="str">
        <f t="shared" si="22"/>
        <v/>
      </c>
      <c r="AF83" s="28" t="str">
        <f t="shared" si="22"/>
        <v/>
      </c>
      <c r="AG83" s="28" t="str">
        <f t="shared" si="22"/>
        <v/>
      </c>
      <c r="AH83" s="28" t="str">
        <f t="shared" si="22"/>
        <v/>
      </c>
      <c r="AI83" s="28" t="str">
        <f t="shared" ref="AI83:AW83" si="23">IFERROR(IF(AND(($C83-AI$56)&gt;=0,AI30&lt;$AX$51),AI30/($C83-AI$56),""),"")</f>
        <v/>
      </c>
      <c r="AJ83" s="28" t="str">
        <f t="shared" si="23"/>
        <v/>
      </c>
      <c r="AK83" s="28">
        <f t="shared" si="23"/>
        <v>44.199723551768685</v>
      </c>
      <c r="AL83" s="28" t="str">
        <f t="shared" si="23"/>
        <v/>
      </c>
      <c r="AM83" s="28" t="str">
        <f t="shared" si="23"/>
        <v/>
      </c>
      <c r="AN83" s="28" t="str">
        <f t="shared" si="23"/>
        <v/>
      </c>
      <c r="AO83" s="28" t="str">
        <f t="shared" si="23"/>
        <v/>
      </c>
      <c r="AP83" s="28" t="str">
        <f t="shared" si="23"/>
        <v/>
      </c>
      <c r="AQ83" s="28" t="str">
        <f t="shared" si="23"/>
        <v/>
      </c>
      <c r="AR83" s="28" t="str">
        <f t="shared" si="23"/>
        <v/>
      </c>
      <c r="AS83" s="28" t="str">
        <f t="shared" si="23"/>
        <v/>
      </c>
      <c r="AT83" s="28" t="str">
        <f t="shared" si="23"/>
        <v/>
      </c>
      <c r="AU83" s="28" t="str">
        <f t="shared" si="23"/>
        <v/>
      </c>
      <c r="AV83" s="28" t="str">
        <f t="shared" si="23"/>
        <v/>
      </c>
      <c r="AW83" s="28" t="str">
        <f t="shared" si="23"/>
        <v/>
      </c>
      <c r="AX83">
        <f t="shared" si="15"/>
        <v>4</v>
      </c>
      <c r="AY83" s="28">
        <f t="shared" si="16"/>
        <v>173.55543901917011</v>
      </c>
    </row>
    <row r="84" spans="1:51">
      <c r="A84" t="s">
        <v>759</v>
      </c>
      <c r="B84" s="23" t="s">
        <v>751</v>
      </c>
      <c r="C84">
        <v>2014</v>
      </c>
      <c r="E84" s="28" t="str">
        <f t="shared" ref="E84:AW89" si="24">IFERROR(IF(AND(($C84-E$56)&gt;=0,E31&lt;$AX$51),E31/($C84-E$56),""),"")</f>
        <v/>
      </c>
      <c r="F84" s="28" t="str">
        <f t="shared" si="24"/>
        <v/>
      </c>
      <c r="G84" s="28" t="str">
        <f t="shared" si="24"/>
        <v/>
      </c>
      <c r="H84" s="28" t="str">
        <f t="shared" si="24"/>
        <v/>
      </c>
      <c r="I84" s="28" t="str">
        <f t="shared" si="24"/>
        <v/>
      </c>
      <c r="J84" s="28" t="str">
        <f t="shared" si="24"/>
        <v/>
      </c>
      <c r="K84" s="28" t="str">
        <f t="shared" si="24"/>
        <v/>
      </c>
      <c r="L84" s="28" t="str">
        <f t="shared" si="24"/>
        <v/>
      </c>
      <c r="M84" s="28" t="str">
        <f t="shared" si="24"/>
        <v/>
      </c>
      <c r="N84" s="28" t="str">
        <f t="shared" si="24"/>
        <v/>
      </c>
      <c r="O84" s="28" t="str">
        <f t="shared" si="24"/>
        <v/>
      </c>
      <c r="P84" s="28">
        <f t="shared" si="24"/>
        <v>18.310622289820628</v>
      </c>
      <c r="Q84" s="28">
        <f t="shared" si="24"/>
        <v>261.78016778109316</v>
      </c>
      <c r="R84" s="28" t="str">
        <f t="shared" si="24"/>
        <v/>
      </c>
      <c r="S84" s="28">
        <f t="shared" si="24"/>
        <v>211.57591524112286</v>
      </c>
      <c r="T84" s="28" t="str">
        <f t="shared" si="24"/>
        <v/>
      </c>
      <c r="U84" s="28" t="str">
        <f t="shared" si="24"/>
        <v/>
      </c>
      <c r="V84" s="28" t="str">
        <f t="shared" si="24"/>
        <v/>
      </c>
      <c r="W84" s="28" t="str">
        <f t="shared" si="24"/>
        <v/>
      </c>
      <c r="X84" s="28" t="str">
        <f t="shared" si="24"/>
        <v/>
      </c>
      <c r="Y84" s="28">
        <f t="shared" si="24"/>
        <v>447.85701020234285</v>
      </c>
      <c r="Z84" s="28" t="str">
        <f t="shared" si="24"/>
        <v/>
      </c>
      <c r="AA84" s="28">
        <f t="shared" si="24"/>
        <v>584.92303422828672</v>
      </c>
      <c r="AB84" s="28" t="str">
        <f t="shared" si="24"/>
        <v/>
      </c>
      <c r="AC84" s="28">
        <f t="shared" si="24"/>
        <v>94.859310622630005</v>
      </c>
      <c r="AD84" s="28" t="str">
        <f t="shared" si="24"/>
        <v/>
      </c>
      <c r="AE84" s="28">
        <f t="shared" si="24"/>
        <v>656.20124783490473</v>
      </c>
      <c r="AF84" s="28">
        <f t="shared" si="24"/>
        <v>495.60647697698164</v>
      </c>
      <c r="AG84" s="28">
        <f t="shared" si="24"/>
        <v>3.4898430915577139</v>
      </c>
      <c r="AH84" s="28">
        <f t="shared" si="24"/>
        <v>496.02016322411833</v>
      </c>
      <c r="AI84" s="28" t="str">
        <f t="shared" si="24"/>
        <v/>
      </c>
      <c r="AJ84" s="28" t="str">
        <f t="shared" si="24"/>
        <v/>
      </c>
      <c r="AK84" s="28">
        <f t="shared" si="24"/>
        <v>53.04524485507028</v>
      </c>
      <c r="AL84" s="28" t="str">
        <f t="shared" si="24"/>
        <v/>
      </c>
      <c r="AM84" s="28" t="str">
        <f t="shared" si="24"/>
        <v/>
      </c>
      <c r="AN84" s="28" t="str">
        <f t="shared" si="24"/>
        <v/>
      </c>
      <c r="AO84" s="28" t="str">
        <f t="shared" si="24"/>
        <v/>
      </c>
      <c r="AP84" s="28">
        <f t="shared" si="24"/>
        <v>323.64724589119788</v>
      </c>
      <c r="AQ84" s="28">
        <f t="shared" si="24"/>
        <v>246.58236440393188</v>
      </c>
      <c r="AR84" s="28" t="str">
        <f t="shared" si="24"/>
        <v/>
      </c>
      <c r="AS84" s="28" t="str">
        <f t="shared" si="24"/>
        <v/>
      </c>
      <c r="AT84" s="28" t="str">
        <f t="shared" si="24"/>
        <v/>
      </c>
      <c r="AU84" s="28" t="str">
        <f t="shared" si="24"/>
        <v/>
      </c>
      <c r="AV84" s="28" t="str">
        <f t="shared" si="24"/>
        <v/>
      </c>
      <c r="AW84" s="28" t="str">
        <f t="shared" si="24"/>
        <v/>
      </c>
      <c r="AX84">
        <f t="shared" si="15"/>
        <v>13</v>
      </c>
      <c r="AY84" s="28">
        <f t="shared" si="16"/>
        <v>299.53066512638918</v>
      </c>
    </row>
    <row r="85" spans="1:51">
      <c r="A85" t="s">
        <v>759</v>
      </c>
      <c r="B85" s="23" t="s">
        <v>879</v>
      </c>
      <c r="C85">
        <v>2013</v>
      </c>
      <c r="E85" s="28" t="str">
        <f t="shared" si="24"/>
        <v/>
      </c>
      <c r="F85" s="28" t="str">
        <f t="shared" si="24"/>
        <v/>
      </c>
      <c r="G85" s="28" t="str">
        <f t="shared" si="24"/>
        <v/>
      </c>
      <c r="H85" s="28" t="str">
        <f t="shared" si="24"/>
        <v/>
      </c>
      <c r="I85" s="28" t="str">
        <f t="shared" si="24"/>
        <v/>
      </c>
      <c r="J85" s="28" t="str">
        <f t="shared" si="24"/>
        <v/>
      </c>
      <c r="K85" s="28" t="str">
        <f t="shared" si="24"/>
        <v/>
      </c>
      <c r="L85" s="28" t="str">
        <f t="shared" si="24"/>
        <v/>
      </c>
      <c r="M85" s="28" t="str">
        <f t="shared" si="24"/>
        <v/>
      </c>
      <c r="N85" s="28" t="str">
        <f t="shared" si="24"/>
        <v/>
      </c>
      <c r="O85" s="28" t="str">
        <f t="shared" si="24"/>
        <v/>
      </c>
      <c r="P85" s="28" t="str">
        <f t="shared" si="24"/>
        <v/>
      </c>
      <c r="Q85" s="28" t="str">
        <f t="shared" si="24"/>
        <v/>
      </c>
      <c r="R85" s="28" t="str">
        <f t="shared" si="24"/>
        <v/>
      </c>
      <c r="S85" s="28">
        <f t="shared" si="24"/>
        <v>349.56008654679891</v>
      </c>
      <c r="T85" s="28" t="str">
        <f t="shared" si="24"/>
        <v/>
      </c>
      <c r="U85" s="28" t="str">
        <f t="shared" si="24"/>
        <v/>
      </c>
      <c r="V85" s="28" t="str">
        <f t="shared" si="24"/>
        <v/>
      </c>
      <c r="W85" s="28" t="str">
        <f t="shared" si="24"/>
        <v/>
      </c>
      <c r="X85" s="28" t="str">
        <f t="shared" si="24"/>
        <v/>
      </c>
      <c r="Y85" s="28" t="str">
        <f t="shared" si="24"/>
        <v/>
      </c>
      <c r="Z85" s="28" t="str">
        <f t="shared" si="24"/>
        <v/>
      </c>
      <c r="AA85" s="28" t="str">
        <f t="shared" si="24"/>
        <v/>
      </c>
      <c r="AB85" s="28" t="str">
        <f t="shared" si="24"/>
        <v/>
      </c>
      <c r="AC85" s="28" t="str">
        <f t="shared" si="24"/>
        <v/>
      </c>
      <c r="AD85" s="28" t="str">
        <f t="shared" si="24"/>
        <v/>
      </c>
      <c r="AE85" s="28" t="str">
        <f t="shared" si="24"/>
        <v/>
      </c>
      <c r="AF85" s="28" t="str">
        <f t="shared" si="24"/>
        <v/>
      </c>
      <c r="AG85" s="28" t="str">
        <f t="shared" si="24"/>
        <v/>
      </c>
      <c r="AH85" s="28" t="str">
        <f t="shared" si="24"/>
        <v/>
      </c>
      <c r="AI85" s="28" t="str">
        <f t="shared" si="24"/>
        <v/>
      </c>
      <c r="AJ85" s="28" t="str">
        <f t="shared" si="24"/>
        <v/>
      </c>
      <c r="AK85" s="28">
        <f t="shared" si="24"/>
        <v>228.32907773454721</v>
      </c>
      <c r="AL85" s="28" t="str">
        <f t="shared" si="24"/>
        <v/>
      </c>
      <c r="AM85" s="28" t="str">
        <f t="shared" si="24"/>
        <v/>
      </c>
      <c r="AN85" s="28" t="str">
        <f t="shared" si="24"/>
        <v/>
      </c>
      <c r="AO85" s="28" t="str">
        <f t="shared" si="24"/>
        <v/>
      </c>
      <c r="AP85" s="28" t="str">
        <f t="shared" si="24"/>
        <v/>
      </c>
      <c r="AQ85" s="28" t="str">
        <f t="shared" si="24"/>
        <v/>
      </c>
      <c r="AR85" s="28" t="str">
        <f t="shared" si="24"/>
        <v/>
      </c>
      <c r="AS85" s="28" t="str">
        <f t="shared" si="24"/>
        <v/>
      </c>
      <c r="AT85" s="28" t="str">
        <f t="shared" si="24"/>
        <v/>
      </c>
      <c r="AU85" s="28" t="str">
        <f t="shared" si="24"/>
        <v/>
      </c>
      <c r="AV85" s="28" t="str">
        <f t="shared" si="24"/>
        <v/>
      </c>
      <c r="AW85" s="28" t="str">
        <f t="shared" si="24"/>
        <v/>
      </c>
      <c r="AX85">
        <f t="shared" si="15"/>
        <v>2</v>
      </c>
      <c r="AY85" s="28">
        <f t="shared" si="16"/>
        <v>288.94458214067305</v>
      </c>
    </row>
    <row r="86" spans="1:51">
      <c r="A86" t="s">
        <v>759</v>
      </c>
      <c r="B86" s="23" t="s">
        <v>875</v>
      </c>
      <c r="C86">
        <v>2013</v>
      </c>
      <c r="E86" s="28" t="str">
        <f t="shared" si="24"/>
        <v/>
      </c>
      <c r="F86" s="28" t="str">
        <f t="shared" si="24"/>
        <v/>
      </c>
      <c r="G86" s="28" t="str">
        <f t="shared" si="24"/>
        <v/>
      </c>
      <c r="H86" s="28" t="str">
        <f t="shared" si="24"/>
        <v/>
      </c>
      <c r="I86" s="28" t="str">
        <f t="shared" si="24"/>
        <v/>
      </c>
      <c r="J86" s="28" t="str">
        <f t="shared" si="24"/>
        <v/>
      </c>
      <c r="K86" s="28" t="str">
        <f t="shared" si="24"/>
        <v/>
      </c>
      <c r="L86" s="28" t="str">
        <f t="shared" si="24"/>
        <v/>
      </c>
      <c r="M86" s="28" t="str">
        <f t="shared" si="24"/>
        <v/>
      </c>
      <c r="N86" s="28" t="str">
        <f t="shared" si="24"/>
        <v/>
      </c>
      <c r="O86" s="28" t="str">
        <f t="shared" si="24"/>
        <v/>
      </c>
      <c r="P86" s="28">
        <f t="shared" si="24"/>
        <v>12.878266581373433</v>
      </c>
      <c r="Q86" s="28">
        <f t="shared" si="24"/>
        <v>229.64440999725164</v>
      </c>
      <c r="R86" s="28">
        <f t="shared" si="24"/>
        <v>481.8831583845116</v>
      </c>
      <c r="S86" s="28">
        <f t="shared" si="24"/>
        <v>145.71289107616622</v>
      </c>
      <c r="T86" s="28" t="str">
        <f t="shared" si="24"/>
        <v/>
      </c>
      <c r="U86" s="28" t="str">
        <f t="shared" si="24"/>
        <v/>
      </c>
      <c r="V86" s="28" t="str">
        <f t="shared" si="24"/>
        <v/>
      </c>
      <c r="W86" s="28" t="str">
        <f t="shared" si="24"/>
        <v/>
      </c>
      <c r="X86" s="28" t="str">
        <f t="shared" si="24"/>
        <v/>
      </c>
      <c r="Y86" s="28" t="str">
        <f t="shared" si="24"/>
        <v/>
      </c>
      <c r="Z86" s="28" t="str">
        <f t="shared" si="24"/>
        <v/>
      </c>
      <c r="AA86" s="28" t="str">
        <f t="shared" si="24"/>
        <v/>
      </c>
      <c r="AB86" s="28" t="str">
        <f t="shared" si="24"/>
        <v/>
      </c>
      <c r="AC86" s="28" t="str">
        <f t="shared" si="24"/>
        <v/>
      </c>
      <c r="AD86" s="28" t="str">
        <f t="shared" si="24"/>
        <v/>
      </c>
      <c r="AE86" s="28" t="str">
        <f t="shared" si="24"/>
        <v/>
      </c>
      <c r="AF86" s="28" t="str">
        <f t="shared" si="24"/>
        <v/>
      </c>
      <c r="AG86" s="28" t="str">
        <f t="shared" si="24"/>
        <v/>
      </c>
      <c r="AH86" s="28" t="str">
        <f t="shared" si="24"/>
        <v/>
      </c>
      <c r="AI86" s="28" t="str">
        <f t="shared" si="24"/>
        <v/>
      </c>
      <c r="AJ86" s="28" t="str">
        <f t="shared" si="24"/>
        <v/>
      </c>
      <c r="AK86" s="28">
        <f t="shared" si="24"/>
        <v>149.15818594062083</v>
      </c>
      <c r="AL86" s="28" t="str">
        <f t="shared" si="24"/>
        <v/>
      </c>
      <c r="AM86" s="28" t="str">
        <f t="shared" si="24"/>
        <v/>
      </c>
      <c r="AN86" s="28" t="str">
        <f t="shared" si="24"/>
        <v/>
      </c>
      <c r="AO86" s="28" t="str">
        <f t="shared" si="24"/>
        <v/>
      </c>
      <c r="AP86" s="28" t="str">
        <f t="shared" si="24"/>
        <v/>
      </c>
      <c r="AQ86" s="28" t="str">
        <f t="shared" si="24"/>
        <v/>
      </c>
      <c r="AR86" s="28">
        <f t="shared" si="24"/>
        <v>270.14875759319631</v>
      </c>
      <c r="AS86" s="28" t="str">
        <f t="shared" si="24"/>
        <v/>
      </c>
      <c r="AT86" s="28" t="str">
        <f t="shared" si="24"/>
        <v/>
      </c>
      <c r="AU86" s="28">
        <f t="shared" si="24"/>
        <v>78.52481998254099</v>
      </c>
      <c r="AV86" s="28">
        <f t="shared" si="24"/>
        <v>483.86641725126105</v>
      </c>
      <c r="AW86" s="28">
        <f t="shared" si="24"/>
        <v>75.340409814511659</v>
      </c>
      <c r="AX86">
        <f t="shared" si="15"/>
        <v>9</v>
      </c>
      <c r="AY86" s="28">
        <f t="shared" si="16"/>
        <v>214.12859073571485</v>
      </c>
    </row>
    <row r="87" spans="1:51">
      <c r="A87" t="s">
        <v>759</v>
      </c>
      <c r="B87" s="23" t="s">
        <v>882</v>
      </c>
      <c r="C87">
        <v>2013</v>
      </c>
      <c r="E87" s="28" t="str">
        <f t="shared" si="24"/>
        <v/>
      </c>
      <c r="F87" s="28" t="str">
        <f t="shared" si="24"/>
        <v/>
      </c>
      <c r="G87" s="28" t="str">
        <f t="shared" si="24"/>
        <v/>
      </c>
      <c r="H87" s="28" t="str">
        <f t="shared" si="24"/>
        <v/>
      </c>
      <c r="I87" s="28" t="str">
        <f t="shared" si="24"/>
        <v/>
      </c>
      <c r="J87" s="28" t="str">
        <f t="shared" si="24"/>
        <v/>
      </c>
      <c r="K87" s="28" t="str">
        <f t="shared" si="24"/>
        <v/>
      </c>
      <c r="L87" s="28" t="str">
        <f t="shared" si="24"/>
        <v/>
      </c>
      <c r="M87" s="28" t="str">
        <f t="shared" si="24"/>
        <v/>
      </c>
      <c r="N87" s="28" t="str">
        <f t="shared" si="24"/>
        <v/>
      </c>
      <c r="O87" s="28" t="str">
        <f t="shared" si="24"/>
        <v/>
      </c>
      <c r="P87" s="28">
        <f t="shared" si="24"/>
        <v>18.597954733636008</v>
      </c>
      <c r="Q87" s="28">
        <f t="shared" si="24"/>
        <v>348.55995186643418</v>
      </c>
      <c r="R87" s="28" t="str">
        <f t="shared" si="24"/>
        <v/>
      </c>
      <c r="S87" s="28">
        <f t="shared" si="24"/>
        <v>281.81446587575846</v>
      </c>
      <c r="T87" s="28" t="str">
        <f t="shared" si="24"/>
        <v/>
      </c>
      <c r="U87" s="28" t="str">
        <f t="shared" si="24"/>
        <v/>
      </c>
      <c r="V87" s="28" t="str">
        <f t="shared" si="24"/>
        <v/>
      </c>
      <c r="W87" s="28" t="str">
        <f t="shared" si="24"/>
        <v/>
      </c>
      <c r="X87" s="28" t="str">
        <f t="shared" si="24"/>
        <v/>
      </c>
      <c r="Y87" s="28" t="str">
        <f t="shared" si="24"/>
        <v/>
      </c>
      <c r="Z87" s="28" t="str">
        <f t="shared" si="24"/>
        <v/>
      </c>
      <c r="AA87" s="28" t="str">
        <f t="shared" si="24"/>
        <v/>
      </c>
      <c r="AB87" s="28" t="str">
        <f t="shared" si="24"/>
        <v/>
      </c>
      <c r="AC87" s="28" t="str">
        <f t="shared" si="24"/>
        <v/>
      </c>
      <c r="AD87" s="28" t="str">
        <f t="shared" si="24"/>
        <v/>
      </c>
      <c r="AE87" s="28" t="str">
        <f t="shared" si="24"/>
        <v/>
      </c>
      <c r="AF87" s="28" t="str">
        <f t="shared" si="24"/>
        <v/>
      </c>
      <c r="AG87" s="28" t="str">
        <f t="shared" si="24"/>
        <v/>
      </c>
      <c r="AH87" s="28" t="str">
        <f t="shared" si="24"/>
        <v/>
      </c>
      <c r="AI87" s="28" t="str">
        <f t="shared" si="24"/>
        <v/>
      </c>
      <c r="AJ87" s="28" t="str">
        <f t="shared" si="24"/>
        <v/>
      </c>
      <c r="AK87" s="28">
        <f t="shared" si="24"/>
        <v>65.434097184749831</v>
      </c>
      <c r="AL87" s="28" t="str">
        <f t="shared" si="24"/>
        <v/>
      </c>
      <c r="AM87" s="28" t="str">
        <f t="shared" si="24"/>
        <v/>
      </c>
      <c r="AN87" s="28" t="str">
        <f t="shared" si="24"/>
        <v/>
      </c>
      <c r="AO87" s="28" t="str">
        <f t="shared" si="24"/>
        <v/>
      </c>
      <c r="AP87" s="28" t="str">
        <f t="shared" si="24"/>
        <v/>
      </c>
      <c r="AQ87" s="28" t="str">
        <f t="shared" si="24"/>
        <v/>
      </c>
      <c r="AR87" s="28" t="str">
        <f t="shared" si="24"/>
        <v/>
      </c>
      <c r="AS87" s="28" t="str">
        <f t="shared" si="24"/>
        <v/>
      </c>
      <c r="AT87" s="28" t="str">
        <f t="shared" si="24"/>
        <v/>
      </c>
      <c r="AU87" s="28" t="str">
        <f t="shared" si="24"/>
        <v/>
      </c>
      <c r="AV87" s="28" t="str">
        <f t="shared" si="24"/>
        <v/>
      </c>
      <c r="AW87" s="28" t="str">
        <f t="shared" si="24"/>
        <v/>
      </c>
      <c r="AX87">
        <f t="shared" si="15"/>
        <v>4</v>
      </c>
      <c r="AY87" s="28">
        <f t="shared" si="16"/>
        <v>178.60161741514463</v>
      </c>
    </row>
    <row r="88" spans="1:51">
      <c r="A88" t="s">
        <v>759</v>
      </c>
      <c r="B88" s="23" t="s">
        <v>880</v>
      </c>
      <c r="C88">
        <v>2013</v>
      </c>
      <c r="E88" s="28" t="str">
        <f t="shared" si="24"/>
        <v/>
      </c>
      <c r="F88" s="28" t="str">
        <f t="shared" si="24"/>
        <v/>
      </c>
      <c r="G88" s="28" t="str">
        <f t="shared" si="24"/>
        <v/>
      </c>
      <c r="H88" s="28" t="str">
        <f t="shared" si="24"/>
        <v/>
      </c>
      <c r="I88" s="28" t="str">
        <f t="shared" si="24"/>
        <v/>
      </c>
      <c r="J88" s="28" t="str">
        <f t="shared" si="24"/>
        <v/>
      </c>
      <c r="K88" s="28" t="str">
        <f t="shared" si="24"/>
        <v/>
      </c>
      <c r="L88" s="28" t="str">
        <f t="shared" si="24"/>
        <v/>
      </c>
      <c r="M88" s="28" t="str">
        <f t="shared" si="24"/>
        <v/>
      </c>
      <c r="N88" s="28" t="str">
        <f t="shared" si="24"/>
        <v/>
      </c>
      <c r="O88" s="28" t="str">
        <f t="shared" si="24"/>
        <v/>
      </c>
      <c r="P88" s="28">
        <f t="shared" si="24"/>
        <v>12.814596948114792</v>
      </c>
      <c r="Q88" s="28">
        <f t="shared" si="24"/>
        <v>228.45481384402808</v>
      </c>
      <c r="R88" s="28">
        <f t="shared" si="24"/>
        <v>480.1615315562795</v>
      </c>
      <c r="S88" s="28">
        <f t="shared" si="24"/>
        <v>144.60615191502282</v>
      </c>
      <c r="T88" s="28" t="str">
        <f t="shared" si="24"/>
        <v/>
      </c>
      <c r="U88" s="28" t="str">
        <f t="shared" si="24"/>
        <v/>
      </c>
      <c r="V88" s="28" t="str">
        <f t="shared" si="24"/>
        <v/>
      </c>
      <c r="W88" s="28" t="str">
        <f t="shared" si="24"/>
        <v/>
      </c>
      <c r="X88" s="28" t="str">
        <f t="shared" si="24"/>
        <v/>
      </c>
      <c r="Y88" s="28" t="str">
        <f t="shared" si="24"/>
        <v/>
      </c>
      <c r="Z88" s="28" t="str">
        <f t="shared" si="24"/>
        <v/>
      </c>
      <c r="AA88" s="28" t="str">
        <f t="shared" si="24"/>
        <v/>
      </c>
      <c r="AB88" s="28" t="str">
        <f t="shared" si="24"/>
        <v/>
      </c>
      <c r="AC88" s="28" t="str">
        <f t="shared" si="24"/>
        <v/>
      </c>
      <c r="AD88" s="28" t="str">
        <f t="shared" si="24"/>
        <v/>
      </c>
      <c r="AE88" s="28" t="str">
        <f t="shared" si="24"/>
        <v/>
      </c>
      <c r="AF88" s="28" t="str">
        <f t="shared" si="24"/>
        <v/>
      </c>
      <c r="AG88" s="28" t="str">
        <f t="shared" si="24"/>
        <v/>
      </c>
      <c r="AH88" s="28" t="str">
        <f t="shared" si="24"/>
        <v/>
      </c>
      <c r="AI88" s="28" t="str">
        <f t="shared" si="24"/>
        <v/>
      </c>
      <c r="AJ88" s="28" t="str">
        <f t="shared" si="24"/>
        <v/>
      </c>
      <c r="AK88" s="28">
        <f t="shared" si="24"/>
        <v>148.80841527978384</v>
      </c>
      <c r="AL88" s="28" t="str">
        <f t="shared" si="24"/>
        <v/>
      </c>
      <c r="AM88" s="28" t="str">
        <f t="shared" si="24"/>
        <v/>
      </c>
      <c r="AN88" s="28" t="str">
        <f t="shared" si="24"/>
        <v/>
      </c>
      <c r="AO88" s="28" t="str">
        <f t="shared" si="24"/>
        <v/>
      </c>
      <c r="AP88" s="28" t="str">
        <f t="shared" si="24"/>
        <v/>
      </c>
      <c r="AQ88" s="28" t="str">
        <f t="shared" si="24"/>
        <v/>
      </c>
      <c r="AR88" s="28">
        <f t="shared" si="24"/>
        <v>269.36277158465765</v>
      </c>
      <c r="AS88" s="28" t="str">
        <f t="shared" si="24"/>
        <v/>
      </c>
      <c r="AT88" s="28" t="str">
        <f t="shared" si="24"/>
        <v/>
      </c>
      <c r="AU88" s="28">
        <f t="shared" si="24"/>
        <v>78.274660644894567</v>
      </c>
      <c r="AV88" s="28">
        <f t="shared" si="24"/>
        <v>482.23160475524963</v>
      </c>
      <c r="AW88" s="28">
        <f t="shared" si="24"/>
        <v>75.088770367302658</v>
      </c>
      <c r="AX88">
        <f t="shared" si="15"/>
        <v>9</v>
      </c>
      <c r="AY88" s="28">
        <f t="shared" si="16"/>
        <v>213.31147965503706</v>
      </c>
    </row>
    <row r="89" spans="1:51">
      <c r="A89" t="s">
        <v>830</v>
      </c>
      <c r="B89" s="23" t="s">
        <v>829</v>
      </c>
      <c r="C89">
        <v>1966</v>
      </c>
      <c r="D89">
        <v>1970</v>
      </c>
      <c r="E89" s="28" t="str">
        <f t="shared" si="24"/>
        <v/>
      </c>
      <c r="F89" s="28">
        <f t="shared" si="24"/>
        <v>4.8867559152575772</v>
      </c>
      <c r="G89" s="28" t="str">
        <f t="shared" si="24"/>
        <v/>
      </c>
      <c r="H89" s="28" t="str">
        <f t="shared" si="24"/>
        <v/>
      </c>
      <c r="I89" s="28" t="str">
        <f t="shared" si="24"/>
        <v/>
      </c>
      <c r="J89" s="28" t="str">
        <f t="shared" si="24"/>
        <v/>
      </c>
      <c r="K89" s="28">
        <f t="shared" si="24"/>
        <v>11.824433230600217</v>
      </c>
      <c r="L89" s="28">
        <f t="shared" si="24"/>
        <v>6.0114726054136023</v>
      </c>
      <c r="M89" s="28" t="str">
        <f t="shared" si="24"/>
        <v/>
      </c>
      <c r="N89" s="28" t="str">
        <f t="shared" si="24"/>
        <v/>
      </c>
      <c r="O89" s="28" t="str">
        <f t="shared" si="24"/>
        <v/>
      </c>
      <c r="P89" s="28">
        <f t="shared" si="24"/>
        <v>86.757001872087386</v>
      </c>
      <c r="Q89" s="28" t="str">
        <f t="shared" si="24"/>
        <v/>
      </c>
      <c r="R89" s="28" t="str">
        <f t="shared" si="24"/>
        <v/>
      </c>
      <c r="S89" s="28" t="str">
        <f t="shared" si="24"/>
        <v/>
      </c>
      <c r="T89" s="28" t="str">
        <f t="shared" si="24"/>
        <v/>
      </c>
      <c r="U89" s="28" t="str">
        <f t="shared" si="24"/>
        <v/>
      </c>
      <c r="V89" s="28" t="str">
        <f t="shared" si="24"/>
        <v/>
      </c>
      <c r="W89" s="28" t="str">
        <f t="shared" si="24"/>
        <v/>
      </c>
      <c r="X89" s="28" t="str">
        <f t="shared" si="24"/>
        <v/>
      </c>
      <c r="Y89" s="28" t="str">
        <f t="shared" si="24"/>
        <v/>
      </c>
      <c r="Z89" s="28" t="str">
        <f t="shared" si="24"/>
        <v/>
      </c>
      <c r="AA89" s="28" t="str">
        <f t="shared" si="24"/>
        <v/>
      </c>
      <c r="AB89" s="28" t="str">
        <f t="shared" si="24"/>
        <v/>
      </c>
      <c r="AC89" s="28" t="str">
        <f t="shared" si="24"/>
        <v/>
      </c>
      <c r="AD89" s="28" t="str">
        <f t="shared" si="24"/>
        <v/>
      </c>
      <c r="AE89" s="28" t="str">
        <f t="shared" si="24"/>
        <v/>
      </c>
      <c r="AF89" s="28" t="str">
        <f t="shared" si="24"/>
        <v/>
      </c>
      <c r="AG89" s="28" t="str">
        <f t="shared" si="24"/>
        <v/>
      </c>
      <c r="AH89" s="28" t="str">
        <f t="shared" si="24"/>
        <v/>
      </c>
      <c r="AI89" s="28" t="str">
        <f t="shared" ref="AI89:AW89" si="25">IFERROR(IF(AND(($C89-AI$56)&gt;=0,AI36&lt;$AX$51),AI36/($C89-AI$56),""),"")</f>
        <v/>
      </c>
      <c r="AJ89" s="28" t="str">
        <f t="shared" si="25"/>
        <v/>
      </c>
      <c r="AK89" s="28" t="str">
        <f t="shared" si="25"/>
        <v/>
      </c>
      <c r="AL89" s="28" t="str">
        <f t="shared" si="25"/>
        <v/>
      </c>
      <c r="AM89" s="28" t="str">
        <f t="shared" si="25"/>
        <v/>
      </c>
      <c r="AN89" s="28" t="str">
        <f t="shared" si="25"/>
        <v/>
      </c>
      <c r="AO89" s="28" t="str">
        <f t="shared" si="25"/>
        <v/>
      </c>
      <c r="AP89" s="28" t="str">
        <f t="shared" si="25"/>
        <v/>
      </c>
      <c r="AQ89" s="28" t="str">
        <f t="shared" si="25"/>
        <v/>
      </c>
      <c r="AR89" s="28" t="str">
        <f t="shared" si="25"/>
        <v/>
      </c>
      <c r="AS89" s="28" t="str">
        <f t="shared" si="25"/>
        <v/>
      </c>
      <c r="AT89" s="28" t="str">
        <f t="shared" si="25"/>
        <v/>
      </c>
      <c r="AU89" s="28" t="str">
        <f t="shared" si="25"/>
        <v/>
      </c>
      <c r="AV89" s="28" t="str">
        <f t="shared" si="25"/>
        <v/>
      </c>
      <c r="AW89" s="28" t="str">
        <f t="shared" si="25"/>
        <v/>
      </c>
      <c r="AX89">
        <f t="shared" si="15"/>
        <v>4</v>
      </c>
      <c r="AY89" s="28">
        <f t="shared" si="16"/>
        <v>27.369915905839697</v>
      </c>
    </row>
    <row r="90" spans="1:51">
      <c r="A90" t="s">
        <v>753</v>
      </c>
      <c r="B90" s="23" t="s">
        <v>932</v>
      </c>
      <c r="C90">
        <v>2021</v>
      </c>
      <c r="E90" s="28" t="str">
        <f t="shared" ref="E90:AW95" si="26">IFERROR(IF(AND(($C90-E$56)&gt;=0,E37&lt;$AX$51),E37/($C90-E$56),""),"")</f>
        <v/>
      </c>
      <c r="F90" s="28" t="str">
        <f t="shared" si="26"/>
        <v/>
      </c>
      <c r="G90" s="28" t="str">
        <f t="shared" si="26"/>
        <v/>
      </c>
      <c r="H90" s="28" t="str">
        <f t="shared" si="26"/>
        <v/>
      </c>
      <c r="I90" s="28" t="str">
        <f t="shared" si="26"/>
        <v/>
      </c>
      <c r="J90" s="28" t="str">
        <f t="shared" si="26"/>
        <v/>
      </c>
      <c r="K90" s="28" t="str">
        <f t="shared" si="26"/>
        <v/>
      </c>
      <c r="L90" s="28" t="str">
        <f t="shared" si="26"/>
        <v/>
      </c>
      <c r="M90" s="28" t="str">
        <f t="shared" si="26"/>
        <v/>
      </c>
      <c r="N90" s="28" t="str">
        <f t="shared" si="26"/>
        <v/>
      </c>
      <c r="O90" s="28">
        <f t="shared" si="26"/>
        <v>352.32698985830689</v>
      </c>
      <c r="P90" s="28">
        <f t="shared" si="26"/>
        <v>18.251644215518965</v>
      </c>
      <c r="Q90" s="28" t="str">
        <f t="shared" si="26"/>
        <v/>
      </c>
      <c r="R90" s="28" t="str">
        <f t="shared" si="26"/>
        <v/>
      </c>
      <c r="S90" s="28">
        <f t="shared" si="26"/>
        <v>101.85035028549991</v>
      </c>
      <c r="T90" s="28" t="str">
        <f t="shared" si="26"/>
        <v/>
      </c>
      <c r="U90" s="28" t="str">
        <f t="shared" si="26"/>
        <v/>
      </c>
      <c r="V90" s="28" t="str">
        <f t="shared" si="26"/>
        <v/>
      </c>
      <c r="W90" s="28" t="str">
        <f t="shared" si="26"/>
        <v/>
      </c>
      <c r="X90" s="28">
        <f t="shared" si="26"/>
        <v>75.7702893369501</v>
      </c>
      <c r="Y90" s="28">
        <f t="shared" si="26"/>
        <v>123.12404349703669</v>
      </c>
      <c r="Z90" s="28" t="str">
        <f t="shared" si="26"/>
        <v/>
      </c>
      <c r="AA90" s="28">
        <f t="shared" si="26"/>
        <v>141.8680096480316</v>
      </c>
      <c r="AB90" s="28">
        <f t="shared" si="26"/>
        <v>83.951498376901569</v>
      </c>
      <c r="AC90" s="28">
        <f t="shared" si="26"/>
        <v>62.174600371441763</v>
      </c>
      <c r="AD90" s="28">
        <f t="shared" si="26"/>
        <v>84.434695628667313</v>
      </c>
      <c r="AE90" s="28" t="str">
        <f t="shared" si="26"/>
        <v/>
      </c>
      <c r="AF90" s="28">
        <f t="shared" si="26"/>
        <v>120.21153667074185</v>
      </c>
      <c r="AG90" s="28">
        <f t="shared" si="26"/>
        <v>73.486623189076454</v>
      </c>
      <c r="AH90" s="28">
        <f t="shared" si="26"/>
        <v>119.9995534022202</v>
      </c>
      <c r="AI90" s="28" t="str">
        <f t="shared" si="26"/>
        <v/>
      </c>
      <c r="AJ90" s="28" t="str">
        <f t="shared" si="26"/>
        <v/>
      </c>
      <c r="AK90" s="28">
        <f t="shared" si="26"/>
        <v>30.818461456476339</v>
      </c>
      <c r="AL90" s="28" t="str">
        <f t="shared" si="26"/>
        <v/>
      </c>
      <c r="AM90" s="28" t="str">
        <f t="shared" si="26"/>
        <v/>
      </c>
      <c r="AN90" s="28" t="str">
        <f t="shared" si="26"/>
        <v/>
      </c>
      <c r="AO90" s="28" t="str">
        <f t="shared" si="26"/>
        <v/>
      </c>
      <c r="AP90" s="28">
        <f t="shared" si="26"/>
        <v>70.77090310657708</v>
      </c>
      <c r="AQ90" s="28">
        <f t="shared" si="26"/>
        <v>63.664976371753262</v>
      </c>
      <c r="AR90" s="28" t="str">
        <f t="shared" si="26"/>
        <v/>
      </c>
      <c r="AS90" s="28" t="str">
        <f t="shared" si="26"/>
        <v/>
      </c>
      <c r="AT90" s="28" t="str">
        <f t="shared" si="26"/>
        <v/>
      </c>
      <c r="AU90" s="28" t="str">
        <f t="shared" si="26"/>
        <v/>
      </c>
      <c r="AV90" s="28" t="str">
        <f t="shared" si="26"/>
        <v/>
      </c>
      <c r="AW90" s="28" t="str">
        <f t="shared" si="26"/>
        <v/>
      </c>
      <c r="AX90">
        <f t="shared" si="15"/>
        <v>15</v>
      </c>
      <c r="AY90" s="28">
        <f t="shared" si="16"/>
        <v>101.51361169434669</v>
      </c>
    </row>
    <row r="91" spans="1:51">
      <c r="A91" t="s">
        <v>745</v>
      </c>
      <c r="B91" s="23" t="s">
        <v>985</v>
      </c>
      <c r="C91">
        <v>2009</v>
      </c>
      <c r="D91">
        <v>2018</v>
      </c>
      <c r="E91" s="28" t="str">
        <f t="shared" si="26"/>
        <v/>
      </c>
      <c r="F91" s="28" t="str">
        <f t="shared" si="26"/>
        <v/>
      </c>
      <c r="G91" s="28" t="str">
        <f t="shared" si="26"/>
        <v/>
      </c>
      <c r="H91" s="28" t="str">
        <f t="shared" si="26"/>
        <v/>
      </c>
      <c r="I91" s="28" t="str">
        <f t="shared" si="26"/>
        <v/>
      </c>
      <c r="J91" s="28" t="str">
        <f t="shared" si="26"/>
        <v/>
      </c>
      <c r="K91" s="28" t="str">
        <f t="shared" si="26"/>
        <v/>
      </c>
      <c r="L91" s="28" t="str">
        <f t="shared" si="26"/>
        <v/>
      </c>
      <c r="M91" s="28" t="str">
        <f t="shared" si="26"/>
        <v/>
      </c>
      <c r="N91" s="28" t="str">
        <f t="shared" si="26"/>
        <v/>
      </c>
      <c r="O91" s="28" t="str">
        <f t="shared" si="26"/>
        <v/>
      </c>
      <c r="P91" s="28">
        <f t="shared" si="26"/>
        <v>18.191488967853282</v>
      </c>
      <c r="Q91" s="28" t="str">
        <f t="shared" si="26"/>
        <v/>
      </c>
      <c r="R91" s="28" t="str">
        <f t="shared" si="26"/>
        <v/>
      </c>
      <c r="S91" s="28" t="str">
        <f t="shared" si="26"/>
        <v/>
      </c>
      <c r="T91" s="28" t="str">
        <f t="shared" si="26"/>
        <v/>
      </c>
      <c r="U91" s="28" t="str">
        <f t="shared" si="26"/>
        <v/>
      </c>
      <c r="V91" s="28" t="str">
        <f t="shared" si="26"/>
        <v/>
      </c>
      <c r="W91" s="28" t="str">
        <f t="shared" si="26"/>
        <v/>
      </c>
      <c r="X91" s="28" t="str">
        <f t="shared" si="26"/>
        <v/>
      </c>
      <c r="Y91" s="28" t="str">
        <f t="shared" si="26"/>
        <v/>
      </c>
      <c r="Z91" s="28" t="str">
        <f t="shared" si="26"/>
        <v/>
      </c>
      <c r="AA91" s="28" t="str">
        <f t="shared" si="26"/>
        <v/>
      </c>
      <c r="AB91" s="28" t="str">
        <f t="shared" si="26"/>
        <v/>
      </c>
      <c r="AC91" s="28" t="str">
        <f t="shared" si="26"/>
        <v/>
      </c>
      <c r="AD91" s="28" t="str">
        <f t="shared" si="26"/>
        <v/>
      </c>
      <c r="AE91" s="28" t="str">
        <f t="shared" si="26"/>
        <v/>
      </c>
      <c r="AF91" s="28" t="str">
        <f t="shared" si="26"/>
        <v/>
      </c>
      <c r="AG91" s="28" t="str">
        <f t="shared" si="26"/>
        <v/>
      </c>
      <c r="AH91" s="28" t="str">
        <f t="shared" si="26"/>
        <v/>
      </c>
      <c r="AI91" s="28" t="str">
        <f t="shared" si="26"/>
        <v/>
      </c>
      <c r="AJ91" s="28" t="str">
        <f t="shared" si="26"/>
        <v/>
      </c>
      <c r="AK91" s="28" t="str">
        <f t="shared" si="26"/>
        <v/>
      </c>
      <c r="AL91" s="28" t="str">
        <f t="shared" si="26"/>
        <v/>
      </c>
      <c r="AM91" s="28" t="str">
        <f t="shared" si="26"/>
        <v/>
      </c>
      <c r="AN91" s="28" t="str">
        <f t="shared" si="26"/>
        <v/>
      </c>
      <c r="AO91" s="28" t="str">
        <f t="shared" si="26"/>
        <v/>
      </c>
      <c r="AP91" s="28" t="str">
        <f t="shared" si="26"/>
        <v/>
      </c>
      <c r="AQ91" s="28" t="str">
        <f t="shared" si="26"/>
        <v/>
      </c>
      <c r="AR91" s="28" t="str">
        <f t="shared" si="26"/>
        <v/>
      </c>
      <c r="AS91" s="28" t="str">
        <f t="shared" si="26"/>
        <v/>
      </c>
      <c r="AT91" s="28" t="str">
        <f t="shared" si="26"/>
        <v/>
      </c>
      <c r="AU91" s="28" t="str">
        <f t="shared" si="26"/>
        <v/>
      </c>
      <c r="AV91" s="28" t="str">
        <f t="shared" si="26"/>
        <v/>
      </c>
      <c r="AW91" s="28" t="str">
        <f t="shared" si="26"/>
        <v/>
      </c>
      <c r="AX91">
        <f t="shared" si="15"/>
        <v>1</v>
      </c>
      <c r="AY91" s="28">
        <f t="shared" si="16"/>
        <v>18.191488967853282</v>
      </c>
    </row>
    <row r="92" spans="1:51">
      <c r="A92" t="s">
        <v>758</v>
      </c>
      <c r="B92" s="23" t="s">
        <v>958</v>
      </c>
      <c r="C92">
        <v>2023</v>
      </c>
      <c r="D92">
        <v>2024</v>
      </c>
      <c r="E92" s="28" t="str">
        <f t="shared" si="26"/>
        <v/>
      </c>
      <c r="F92" s="28" t="str">
        <f t="shared" si="26"/>
        <v/>
      </c>
      <c r="G92" s="28" t="str">
        <f t="shared" si="26"/>
        <v/>
      </c>
      <c r="H92" s="28" t="str">
        <f t="shared" si="26"/>
        <v/>
      </c>
      <c r="I92" s="28" t="str">
        <f t="shared" si="26"/>
        <v/>
      </c>
      <c r="J92" s="28" t="str">
        <f t="shared" si="26"/>
        <v/>
      </c>
      <c r="K92" s="28" t="str">
        <f t="shared" si="26"/>
        <v/>
      </c>
      <c r="L92" s="28" t="str">
        <f t="shared" si="26"/>
        <v/>
      </c>
      <c r="M92" s="28" t="str">
        <f t="shared" si="26"/>
        <v/>
      </c>
      <c r="N92" s="28" t="str">
        <f t="shared" si="26"/>
        <v/>
      </c>
      <c r="O92" s="28" t="str">
        <f t="shared" si="26"/>
        <v/>
      </c>
      <c r="P92" s="28" t="str">
        <f t="shared" si="26"/>
        <v/>
      </c>
      <c r="Q92" s="28" t="str">
        <f t="shared" si="26"/>
        <v/>
      </c>
      <c r="R92" s="28" t="str">
        <f t="shared" si="26"/>
        <v/>
      </c>
      <c r="S92" s="28" t="str">
        <f t="shared" si="26"/>
        <v/>
      </c>
      <c r="T92" s="28" t="str">
        <f t="shared" si="26"/>
        <v/>
      </c>
      <c r="U92" s="28" t="str">
        <f t="shared" si="26"/>
        <v/>
      </c>
      <c r="V92" s="28" t="str">
        <f t="shared" si="26"/>
        <v/>
      </c>
      <c r="W92" s="28" t="str">
        <f t="shared" si="26"/>
        <v/>
      </c>
      <c r="X92" s="28" t="str">
        <f t="shared" si="26"/>
        <v/>
      </c>
      <c r="Y92" s="28" t="str">
        <f t="shared" si="26"/>
        <v/>
      </c>
      <c r="Z92" s="28" t="str">
        <f t="shared" si="26"/>
        <v/>
      </c>
      <c r="AA92" s="28" t="str">
        <f t="shared" si="26"/>
        <v/>
      </c>
      <c r="AB92" s="28" t="str">
        <f t="shared" si="26"/>
        <v/>
      </c>
      <c r="AC92" s="28" t="str">
        <f t="shared" si="26"/>
        <v/>
      </c>
      <c r="AD92" s="28" t="str">
        <f t="shared" si="26"/>
        <v/>
      </c>
      <c r="AE92" s="28" t="str">
        <f t="shared" si="26"/>
        <v/>
      </c>
      <c r="AF92" s="28" t="str">
        <f t="shared" si="26"/>
        <v/>
      </c>
      <c r="AG92" s="28" t="str">
        <f t="shared" si="26"/>
        <v/>
      </c>
      <c r="AH92" s="28" t="str">
        <f t="shared" si="26"/>
        <v/>
      </c>
      <c r="AI92" s="28" t="str">
        <f t="shared" si="26"/>
        <v/>
      </c>
      <c r="AJ92" s="28" t="str">
        <f t="shared" si="26"/>
        <v/>
      </c>
      <c r="AK92" s="28" t="str">
        <f t="shared" si="26"/>
        <v/>
      </c>
      <c r="AL92" s="28" t="str">
        <f t="shared" si="26"/>
        <v/>
      </c>
      <c r="AM92" s="28" t="str">
        <f t="shared" si="26"/>
        <v/>
      </c>
      <c r="AN92" s="28">
        <f t="shared" si="26"/>
        <v>31.570551687436801</v>
      </c>
      <c r="AO92" s="28" t="str">
        <f t="shared" si="26"/>
        <v/>
      </c>
      <c r="AP92" s="28">
        <f t="shared" si="26"/>
        <v>110.32715051327509</v>
      </c>
      <c r="AQ92" s="28">
        <f t="shared" si="26"/>
        <v>119.5498623948509</v>
      </c>
      <c r="AR92" s="28" t="str">
        <f t="shared" si="26"/>
        <v/>
      </c>
      <c r="AS92" s="28" t="str">
        <f t="shared" si="26"/>
        <v/>
      </c>
      <c r="AT92" s="28" t="str">
        <f t="shared" si="26"/>
        <v/>
      </c>
      <c r="AU92" s="28" t="str">
        <f t="shared" si="26"/>
        <v/>
      </c>
      <c r="AV92" s="28" t="str">
        <f t="shared" si="26"/>
        <v/>
      </c>
      <c r="AW92" s="28" t="str">
        <f t="shared" si="26"/>
        <v/>
      </c>
      <c r="AX92">
        <f t="shared" si="15"/>
        <v>3</v>
      </c>
      <c r="AY92" s="28">
        <f t="shared" si="16"/>
        <v>87.149188198520918</v>
      </c>
    </row>
    <row r="93" spans="1:51">
      <c r="A93" t="s">
        <v>758</v>
      </c>
      <c r="B93" s="23" t="s">
        <v>943</v>
      </c>
      <c r="C93">
        <v>2023</v>
      </c>
      <c r="E93" s="28" t="str">
        <f t="shared" si="26"/>
        <v/>
      </c>
      <c r="F93" s="28" t="str">
        <f t="shared" si="26"/>
        <v/>
      </c>
      <c r="G93" s="28" t="str">
        <f t="shared" si="26"/>
        <v/>
      </c>
      <c r="H93" s="28" t="str">
        <f t="shared" si="26"/>
        <v/>
      </c>
      <c r="I93" s="28" t="str">
        <f t="shared" si="26"/>
        <v/>
      </c>
      <c r="J93" s="28" t="str">
        <f t="shared" si="26"/>
        <v/>
      </c>
      <c r="K93" s="28" t="str">
        <f t="shared" si="26"/>
        <v/>
      </c>
      <c r="L93" s="28" t="str">
        <f t="shared" si="26"/>
        <v/>
      </c>
      <c r="M93" s="28" t="str">
        <f t="shared" si="26"/>
        <v/>
      </c>
      <c r="N93" s="28" t="str">
        <f t="shared" si="26"/>
        <v/>
      </c>
      <c r="O93" s="28" t="str">
        <f t="shared" si="26"/>
        <v/>
      </c>
      <c r="P93" s="28" t="str">
        <f t="shared" si="26"/>
        <v/>
      </c>
      <c r="Q93" s="28" t="str">
        <f t="shared" si="26"/>
        <v/>
      </c>
      <c r="R93" s="28" t="str">
        <f t="shared" si="26"/>
        <v/>
      </c>
      <c r="S93" s="28" t="str">
        <f t="shared" si="26"/>
        <v/>
      </c>
      <c r="T93" s="28" t="str">
        <f t="shared" si="26"/>
        <v/>
      </c>
      <c r="U93" s="28" t="str">
        <f t="shared" si="26"/>
        <v/>
      </c>
      <c r="V93" s="28" t="str">
        <f t="shared" si="26"/>
        <v/>
      </c>
      <c r="W93" s="28" t="str">
        <f t="shared" si="26"/>
        <v/>
      </c>
      <c r="X93" s="28" t="str">
        <f t="shared" si="26"/>
        <v/>
      </c>
      <c r="Y93" s="28" t="str">
        <f t="shared" si="26"/>
        <v/>
      </c>
      <c r="Z93" s="28">
        <f t="shared" si="26"/>
        <v>128.82148032144096</v>
      </c>
      <c r="AA93" s="28">
        <f t="shared" si="26"/>
        <v>112.68931984535713</v>
      </c>
      <c r="AB93" s="28" t="str">
        <f t="shared" si="26"/>
        <v/>
      </c>
      <c r="AC93" s="28" t="str">
        <f t="shared" si="26"/>
        <v/>
      </c>
      <c r="AD93" s="28" t="str">
        <f t="shared" si="26"/>
        <v/>
      </c>
      <c r="AE93" s="28" t="str">
        <f t="shared" si="26"/>
        <v/>
      </c>
      <c r="AF93" s="28" t="str">
        <f t="shared" si="26"/>
        <v/>
      </c>
      <c r="AG93" s="28" t="str">
        <f t="shared" si="26"/>
        <v/>
      </c>
      <c r="AH93" s="28" t="str">
        <f t="shared" si="26"/>
        <v/>
      </c>
      <c r="AI93" s="28" t="str">
        <f t="shared" si="26"/>
        <v/>
      </c>
      <c r="AJ93" s="28" t="str">
        <f t="shared" si="26"/>
        <v/>
      </c>
      <c r="AK93" s="28" t="str">
        <f t="shared" si="26"/>
        <v/>
      </c>
      <c r="AL93" s="28" t="str">
        <f t="shared" si="26"/>
        <v/>
      </c>
      <c r="AM93" s="28" t="str">
        <f t="shared" si="26"/>
        <v/>
      </c>
      <c r="AN93" s="28">
        <f t="shared" si="26"/>
        <v>7.2520490287209185</v>
      </c>
      <c r="AO93" s="28" t="str">
        <f t="shared" si="26"/>
        <v/>
      </c>
      <c r="AP93" s="28">
        <f t="shared" si="26"/>
        <v>97.795586161933215</v>
      </c>
      <c r="AQ93" s="28">
        <f t="shared" si="26"/>
        <v>107.09984544046839</v>
      </c>
      <c r="AR93" s="28" t="str">
        <f t="shared" si="26"/>
        <v/>
      </c>
      <c r="AS93" s="28" t="str">
        <f t="shared" si="26"/>
        <v/>
      </c>
      <c r="AT93" s="28" t="str">
        <f t="shared" si="26"/>
        <v/>
      </c>
      <c r="AU93" s="28" t="str">
        <f t="shared" si="26"/>
        <v/>
      </c>
      <c r="AV93" s="28" t="str">
        <f t="shared" si="26"/>
        <v/>
      </c>
      <c r="AW93" s="28" t="str">
        <f t="shared" si="26"/>
        <v/>
      </c>
      <c r="AX93">
        <f t="shared" si="15"/>
        <v>5</v>
      </c>
      <c r="AY93" s="28">
        <f t="shared" si="16"/>
        <v>90.731656159584119</v>
      </c>
    </row>
    <row r="94" spans="1:51">
      <c r="A94" t="s">
        <v>758</v>
      </c>
      <c r="B94" s="23" t="s">
        <v>757</v>
      </c>
      <c r="C94">
        <v>2017</v>
      </c>
      <c r="D94">
        <v>2022</v>
      </c>
      <c r="E94" s="28" t="str">
        <f t="shared" si="26"/>
        <v/>
      </c>
      <c r="F94" s="28" t="str">
        <f t="shared" si="26"/>
        <v/>
      </c>
      <c r="G94" s="28" t="str">
        <f t="shared" si="26"/>
        <v/>
      </c>
      <c r="H94" s="28" t="str">
        <f t="shared" si="26"/>
        <v/>
      </c>
      <c r="I94" s="28" t="str">
        <f t="shared" si="26"/>
        <v/>
      </c>
      <c r="J94" s="28" t="str">
        <f t="shared" si="26"/>
        <v/>
      </c>
      <c r="K94" s="28" t="str">
        <f t="shared" si="26"/>
        <v/>
      </c>
      <c r="L94" s="28" t="str">
        <f t="shared" si="26"/>
        <v/>
      </c>
      <c r="M94" s="28" t="str">
        <f t="shared" si="26"/>
        <v/>
      </c>
      <c r="N94" s="28" t="str">
        <f t="shared" si="26"/>
        <v/>
      </c>
      <c r="O94" s="28" t="str">
        <f t="shared" si="26"/>
        <v/>
      </c>
      <c r="P94" s="28" t="str">
        <f t="shared" si="26"/>
        <v/>
      </c>
      <c r="Q94" s="28" t="str">
        <f t="shared" si="26"/>
        <v/>
      </c>
      <c r="R94" s="28" t="str">
        <f t="shared" si="26"/>
        <v/>
      </c>
      <c r="S94" s="28" t="str">
        <f t="shared" si="26"/>
        <v/>
      </c>
      <c r="T94" s="28" t="str">
        <f t="shared" si="26"/>
        <v/>
      </c>
      <c r="U94" s="28" t="str">
        <f t="shared" si="26"/>
        <v/>
      </c>
      <c r="V94" s="28" t="str">
        <f t="shared" si="26"/>
        <v/>
      </c>
      <c r="W94" s="28" t="str">
        <f t="shared" si="26"/>
        <v/>
      </c>
      <c r="X94" s="28" t="str">
        <f t="shared" si="26"/>
        <v/>
      </c>
      <c r="Y94" s="28" t="str">
        <f t="shared" si="26"/>
        <v/>
      </c>
      <c r="Z94" s="28">
        <f t="shared" si="26"/>
        <v>372.79243130927239</v>
      </c>
      <c r="AA94" s="28">
        <f t="shared" si="26"/>
        <v>271.03403298860337</v>
      </c>
      <c r="AB94" s="28" t="str">
        <f t="shared" si="26"/>
        <v/>
      </c>
      <c r="AC94" s="28" t="str">
        <f t="shared" si="26"/>
        <v/>
      </c>
      <c r="AD94" s="28" t="str">
        <f t="shared" si="26"/>
        <v/>
      </c>
      <c r="AE94" s="28" t="str">
        <f t="shared" si="26"/>
        <v/>
      </c>
      <c r="AF94" s="28" t="str">
        <f t="shared" si="26"/>
        <v/>
      </c>
      <c r="AG94" s="28" t="str">
        <f t="shared" si="26"/>
        <v/>
      </c>
      <c r="AH94" s="28" t="str">
        <f t="shared" si="26"/>
        <v/>
      </c>
      <c r="AI94" s="28" t="str">
        <f t="shared" si="26"/>
        <v/>
      </c>
      <c r="AJ94" s="28" t="str">
        <f t="shared" si="26"/>
        <v/>
      </c>
      <c r="AK94" s="28" t="str">
        <f t="shared" si="26"/>
        <v/>
      </c>
      <c r="AL94" s="28" t="str">
        <f t="shared" si="26"/>
        <v/>
      </c>
      <c r="AM94" s="28" t="str">
        <f t="shared" si="26"/>
        <v/>
      </c>
      <c r="AN94" s="28" t="str">
        <f t="shared" si="26"/>
        <v/>
      </c>
      <c r="AO94" s="28" t="str">
        <f t="shared" si="26"/>
        <v/>
      </c>
      <c r="AP94" s="28">
        <f t="shared" si="26"/>
        <v>234.50041814763293</v>
      </c>
      <c r="AQ94" s="28">
        <f t="shared" si="26"/>
        <v>257.79324413234741</v>
      </c>
      <c r="AR94" s="28" t="str">
        <f t="shared" si="26"/>
        <v/>
      </c>
      <c r="AS94" s="28" t="str">
        <f t="shared" si="26"/>
        <v/>
      </c>
      <c r="AT94" s="28" t="str">
        <f t="shared" si="26"/>
        <v/>
      </c>
      <c r="AU94" s="28" t="str">
        <f t="shared" si="26"/>
        <v/>
      </c>
      <c r="AV94" s="28" t="str">
        <f t="shared" si="26"/>
        <v/>
      </c>
      <c r="AW94" s="28" t="str">
        <f t="shared" si="26"/>
        <v/>
      </c>
      <c r="AX94">
        <f t="shared" si="15"/>
        <v>4</v>
      </c>
      <c r="AY94" s="28">
        <f t="shared" si="16"/>
        <v>284.03003164446403</v>
      </c>
    </row>
    <row r="95" spans="1:51">
      <c r="A95" t="s">
        <v>747</v>
      </c>
      <c r="B95" s="23" t="s">
        <v>869</v>
      </c>
      <c r="C95">
        <v>2012</v>
      </c>
      <c r="E95" s="28" t="str">
        <f t="shared" si="26"/>
        <v/>
      </c>
      <c r="F95" s="28">
        <f t="shared" si="26"/>
        <v>2.7926210434035519</v>
      </c>
      <c r="G95" s="28" t="str">
        <f t="shared" si="26"/>
        <v/>
      </c>
      <c r="H95" s="28" t="str">
        <f t="shared" si="26"/>
        <v/>
      </c>
      <c r="I95" s="28" t="str">
        <f t="shared" si="26"/>
        <v/>
      </c>
      <c r="J95" s="28" t="str">
        <f t="shared" si="26"/>
        <v/>
      </c>
      <c r="K95" s="28">
        <f t="shared" si="26"/>
        <v>7.5130976661286946</v>
      </c>
      <c r="L95" s="28">
        <f t="shared" si="26"/>
        <v>5.0988733269641298</v>
      </c>
      <c r="M95" s="28" t="str">
        <f t="shared" si="26"/>
        <v/>
      </c>
      <c r="N95" s="28" t="str">
        <f t="shared" si="26"/>
        <v/>
      </c>
      <c r="O95" s="28" t="str">
        <f t="shared" si="26"/>
        <v/>
      </c>
      <c r="P95" s="28">
        <f t="shared" si="26"/>
        <v>16.332495007369001</v>
      </c>
      <c r="Q95" s="28">
        <f t="shared" si="26"/>
        <v>477.54730317556812</v>
      </c>
      <c r="R95" s="28">
        <f t="shared" si="26"/>
        <v>687.35500184284024</v>
      </c>
      <c r="S95" s="28">
        <f t="shared" si="26"/>
        <v>585.44104478886811</v>
      </c>
      <c r="T95" s="28" t="str">
        <f t="shared" si="26"/>
        <v/>
      </c>
      <c r="U95" s="28">
        <f t="shared" si="26"/>
        <v>13.85553514870027</v>
      </c>
      <c r="V95" s="28" t="str">
        <f t="shared" si="26"/>
        <v/>
      </c>
      <c r="W95" s="28" t="str">
        <f t="shared" si="26"/>
        <v/>
      </c>
      <c r="X95" s="28" t="str">
        <f t="shared" si="26"/>
        <v/>
      </c>
      <c r="Y95" s="28" t="str">
        <f t="shared" si="26"/>
        <v/>
      </c>
      <c r="Z95" s="28" t="str">
        <f t="shared" si="26"/>
        <v/>
      </c>
      <c r="AA95" s="28" t="str">
        <f t="shared" si="26"/>
        <v/>
      </c>
      <c r="AB95" s="28" t="str">
        <f t="shared" si="26"/>
        <v/>
      </c>
      <c r="AC95" s="28" t="str">
        <f t="shared" si="26"/>
        <v/>
      </c>
      <c r="AD95" s="28" t="str">
        <f t="shared" si="26"/>
        <v/>
      </c>
      <c r="AE95" s="28" t="str">
        <f t="shared" si="26"/>
        <v/>
      </c>
      <c r="AF95" s="28" t="str">
        <f t="shared" si="26"/>
        <v/>
      </c>
      <c r="AG95" s="28" t="str">
        <f t="shared" si="26"/>
        <v/>
      </c>
      <c r="AH95" s="28" t="str">
        <f t="shared" si="26"/>
        <v/>
      </c>
      <c r="AI95" s="28">
        <f t="shared" ref="AI95:AW95" si="27">IFERROR(IF(AND(($C95-AI$56)&gt;=0,AI42&lt;$AX$51),AI42/($C95-AI$56),""),"")</f>
        <v>3.9753103888878565</v>
      </c>
      <c r="AJ95" s="28" t="str">
        <f t="shared" si="27"/>
        <v/>
      </c>
      <c r="AK95" s="28" t="str">
        <f t="shared" si="27"/>
        <v/>
      </c>
      <c r="AL95" s="28" t="str">
        <f t="shared" si="27"/>
        <v/>
      </c>
      <c r="AM95" s="28" t="str">
        <f t="shared" si="27"/>
        <v/>
      </c>
      <c r="AN95" s="28" t="str">
        <f t="shared" si="27"/>
        <v/>
      </c>
      <c r="AO95" s="28" t="str">
        <f t="shared" si="27"/>
        <v/>
      </c>
      <c r="AP95" s="28" t="str">
        <f t="shared" si="27"/>
        <v/>
      </c>
      <c r="AQ95" s="28" t="str">
        <f t="shared" si="27"/>
        <v/>
      </c>
      <c r="AR95" s="28">
        <f t="shared" si="27"/>
        <v>176.95535033864823</v>
      </c>
      <c r="AS95" s="28" t="str">
        <f t="shared" si="27"/>
        <v/>
      </c>
      <c r="AT95" s="28">
        <f t="shared" si="27"/>
        <v>17.140256532109436</v>
      </c>
      <c r="AU95" s="28">
        <f t="shared" si="27"/>
        <v>50.103035624688118</v>
      </c>
      <c r="AV95" s="28">
        <f t="shared" si="27"/>
        <v>653.84362937589481</v>
      </c>
      <c r="AW95" s="28">
        <f t="shared" si="27"/>
        <v>53.583095660749535</v>
      </c>
      <c r="AX95">
        <f t="shared" si="15"/>
        <v>14</v>
      </c>
      <c r="AY95" s="28">
        <f t="shared" si="16"/>
        <v>196.53833213720145</v>
      </c>
    </row>
    <row r="96" spans="1:51">
      <c r="A96" t="s">
        <v>750</v>
      </c>
      <c r="B96" s="23" t="s">
        <v>873</v>
      </c>
      <c r="C96">
        <v>2013</v>
      </c>
      <c r="E96" s="28" t="str">
        <f t="shared" ref="E96:AW101" si="28">IFERROR(IF(AND(($C96-E$56)&gt;=0,E43&lt;$AX$51),E43/($C96-E$56),""),"")</f>
        <v/>
      </c>
      <c r="F96" s="28" t="str">
        <f t="shared" si="28"/>
        <v/>
      </c>
      <c r="G96" s="28" t="str">
        <f t="shared" si="28"/>
        <v/>
      </c>
      <c r="H96" s="28" t="str">
        <f t="shared" si="28"/>
        <v/>
      </c>
      <c r="I96" s="28" t="str">
        <f t="shared" si="28"/>
        <v/>
      </c>
      <c r="J96" s="28" t="str">
        <f t="shared" si="28"/>
        <v/>
      </c>
      <c r="K96" s="28" t="str">
        <f t="shared" si="28"/>
        <v/>
      </c>
      <c r="L96" s="28" t="str">
        <f t="shared" si="28"/>
        <v/>
      </c>
      <c r="M96" s="28" t="str">
        <f t="shared" si="28"/>
        <v/>
      </c>
      <c r="N96" s="28" t="str">
        <f t="shared" si="28"/>
        <v/>
      </c>
      <c r="O96" s="28" t="str">
        <f t="shared" si="28"/>
        <v/>
      </c>
      <c r="P96" s="28" t="str">
        <f t="shared" si="28"/>
        <v/>
      </c>
      <c r="Q96" s="28" t="str">
        <f t="shared" si="28"/>
        <v/>
      </c>
      <c r="R96" s="28" t="str">
        <f t="shared" si="28"/>
        <v/>
      </c>
      <c r="S96" s="28">
        <f t="shared" si="28"/>
        <v>388.94454459796066</v>
      </c>
      <c r="T96" s="28" t="str">
        <f t="shared" si="28"/>
        <v/>
      </c>
      <c r="U96" s="28" t="str">
        <f t="shared" si="28"/>
        <v/>
      </c>
      <c r="V96" s="28" t="str">
        <f t="shared" si="28"/>
        <v/>
      </c>
      <c r="W96" s="28" t="str">
        <f t="shared" si="28"/>
        <v/>
      </c>
      <c r="X96" s="28" t="str">
        <f t="shared" si="28"/>
        <v/>
      </c>
      <c r="Y96" s="28" t="str">
        <f t="shared" si="28"/>
        <v/>
      </c>
      <c r="Z96" s="28" t="str">
        <f t="shared" si="28"/>
        <v/>
      </c>
      <c r="AA96" s="28" t="str">
        <f t="shared" si="28"/>
        <v/>
      </c>
      <c r="AB96" s="28" t="str">
        <f t="shared" si="28"/>
        <v/>
      </c>
      <c r="AC96" s="28" t="str">
        <f t="shared" si="28"/>
        <v/>
      </c>
      <c r="AD96" s="28" t="str">
        <f t="shared" si="28"/>
        <v/>
      </c>
      <c r="AE96" s="28" t="str">
        <f t="shared" si="28"/>
        <v/>
      </c>
      <c r="AF96" s="28" t="str">
        <f t="shared" si="28"/>
        <v/>
      </c>
      <c r="AG96" s="28" t="str">
        <f t="shared" si="28"/>
        <v/>
      </c>
      <c r="AH96" s="28" t="str">
        <f t="shared" si="28"/>
        <v/>
      </c>
      <c r="AI96" s="28" t="str">
        <f t="shared" si="28"/>
        <v/>
      </c>
      <c r="AJ96" s="28" t="str">
        <f t="shared" si="28"/>
        <v/>
      </c>
      <c r="AK96" s="28">
        <f t="shared" si="28"/>
        <v>109.1074951355039</v>
      </c>
      <c r="AL96" s="28" t="str">
        <f t="shared" si="28"/>
        <v/>
      </c>
      <c r="AM96" s="28" t="str">
        <f t="shared" si="28"/>
        <v/>
      </c>
      <c r="AN96" s="28" t="str">
        <f t="shared" si="28"/>
        <v/>
      </c>
      <c r="AO96" s="28" t="str">
        <f t="shared" si="28"/>
        <v/>
      </c>
      <c r="AP96" s="28" t="str">
        <f t="shared" si="28"/>
        <v/>
      </c>
      <c r="AQ96" s="28" t="str">
        <f t="shared" si="28"/>
        <v/>
      </c>
      <c r="AR96" s="28" t="str">
        <f t="shared" si="28"/>
        <v/>
      </c>
      <c r="AS96" s="28" t="str">
        <f t="shared" si="28"/>
        <v/>
      </c>
      <c r="AT96" s="28" t="str">
        <f t="shared" si="28"/>
        <v/>
      </c>
      <c r="AU96" s="28" t="str">
        <f t="shared" si="28"/>
        <v/>
      </c>
      <c r="AV96" s="28" t="str">
        <f t="shared" si="28"/>
        <v/>
      </c>
      <c r="AW96" s="28" t="str">
        <f t="shared" si="28"/>
        <v/>
      </c>
      <c r="AX96">
        <f t="shared" si="15"/>
        <v>2</v>
      </c>
      <c r="AY96" s="28">
        <f t="shared" si="16"/>
        <v>249.02601986673227</v>
      </c>
    </row>
    <row r="97" spans="1:51">
      <c r="A97" t="s">
        <v>750</v>
      </c>
      <c r="B97" s="23" t="s">
        <v>872</v>
      </c>
      <c r="C97">
        <v>2013</v>
      </c>
      <c r="E97" s="28" t="str">
        <f t="shared" si="28"/>
        <v/>
      </c>
      <c r="F97" s="28" t="str">
        <f t="shared" si="28"/>
        <v/>
      </c>
      <c r="G97" s="28" t="str">
        <f t="shared" si="28"/>
        <v/>
      </c>
      <c r="H97" s="28" t="str">
        <f t="shared" si="28"/>
        <v/>
      </c>
      <c r="I97" s="28" t="str">
        <f t="shared" si="28"/>
        <v/>
      </c>
      <c r="J97" s="28" t="str">
        <f t="shared" si="28"/>
        <v/>
      </c>
      <c r="K97" s="28" t="str">
        <f t="shared" si="28"/>
        <v/>
      </c>
      <c r="L97" s="28" t="str">
        <f t="shared" si="28"/>
        <v/>
      </c>
      <c r="M97" s="28" t="str">
        <f t="shared" si="28"/>
        <v/>
      </c>
      <c r="N97" s="28" t="str">
        <f t="shared" si="28"/>
        <v/>
      </c>
      <c r="O97" s="28" t="str">
        <f t="shared" si="28"/>
        <v/>
      </c>
      <c r="P97" s="28" t="str">
        <f t="shared" si="28"/>
        <v/>
      </c>
      <c r="Q97" s="28" t="str">
        <f t="shared" si="28"/>
        <v/>
      </c>
      <c r="R97" s="28" t="str">
        <f t="shared" si="28"/>
        <v/>
      </c>
      <c r="S97" s="28">
        <f t="shared" si="28"/>
        <v>360.40425230963484</v>
      </c>
      <c r="T97" s="28" t="str">
        <f t="shared" si="28"/>
        <v/>
      </c>
      <c r="U97" s="28" t="str">
        <f t="shared" si="28"/>
        <v/>
      </c>
      <c r="V97" s="28" t="str">
        <f t="shared" si="28"/>
        <v/>
      </c>
      <c r="W97" s="28" t="str">
        <f t="shared" si="28"/>
        <v/>
      </c>
      <c r="X97" s="28" t="str">
        <f t="shared" si="28"/>
        <v/>
      </c>
      <c r="Y97" s="28" t="str">
        <f t="shared" si="28"/>
        <v/>
      </c>
      <c r="Z97" s="28" t="str">
        <f t="shared" si="28"/>
        <v/>
      </c>
      <c r="AA97" s="28" t="str">
        <f t="shared" si="28"/>
        <v/>
      </c>
      <c r="AB97" s="28" t="str">
        <f t="shared" si="28"/>
        <v/>
      </c>
      <c r="AC97" s="28" t="str">
        <f t="shared" si="28"/>
        <v/>
      </c>
      <c r="AD97" s="28" t="str">
        <f t="shared" si="28"/>
        <v/>
      </c>
      <c r="AE97" s="28" t="str">
        <f t="shared" si="28"/>
        <v/>
      </c>
      <c r="AF97" s="28" t="str">
        <f t="shared" si="28"/>
        <v/>
      </c>
      <c r="AG97" s="28" t="str">
        <f t="shared" si="28"/>
        <v/>
      </c>
      <c r="AH97" s="28" t="str">
        <f t="shared" si="28"/>
        <v/>
      </c>
      <c r="AI97" s="28" t="str">
        <f t="shared" si="28"/>
        <v/>
      </c>
      <c r="AJ97" s="28" t="str">
        <f t="shared" si="28"/>
        <v/>
      </c>
      <c r="AK97" s="28">
        <f t="shared" si="28"/>
        <v>86.034828686373686</v>
      </c>
      <c r="AL97" s="28" t="str">
        <f t="shared" si="28"/>
        <v/>
      </c>
      <c r="AM97" s="28" t="str">
        <f t="shared" si="28"/>
        <v/>
      </c>
      <c r="AN97" s="28" t="str">
        <f t="shared" si="28"/>
        <v/>
      </c>
      <c r="AO97" s="28" t="str">
        <f t="shared" si="28"/>
        <v/>
      </c>
      <c r="AP97" s="28" t="str">
        <f t="shared" si="28"/>
        <v/>
      </c>
      <c r="AQ97" s="28" t="str">
        <f t="shared" si="28"/>
        <v/>
      </c>
      <c r="AR97" s="28" t="str">
        <f t="shared" si="28"/>
        <v/>
      </c>
      <c r="AS97" s="28" t="str">
        <f t="shared" si="28"/>
        <v/>
      </c>
      <c r="AT97" s="28" t="str">
        <f t="shared" si="28"/>
        <v/>
      </c>
      <c r="AU97" s="28" t="str">
        <f t="shared" si="28"/>
        <v/>
      </c>
      <c r="AV97" s="28" t="str">
        <f t="shared" si="28"/>
        <v/>
      </c>
      <c r="AW97" s="28" t="str">
        <f t="shared" si="28"/>
        <v/>
      </c>
      <c r="AX97">
        <f t="shared" si="15"/>
        <v>2</v>
      </c>
      <c r="AY97" s="28">
        <f t="shared" si="16"/>
        <v>223.21954049800428</v>
      </c>
    </row>
    <row r="98" spans="1:51">
      <c r="A98" t="s">
        <v>743</v>
      </c>
      <c r="B98" s="23" t="s">
        <v>848</v>
      </c>
      <c r="C98">
        <v>2009</v>
      </c>
      <c r="D98">
        <v>2021</v>
      </c>
      <c r="E98" s="28" t="str">
        <f t="shared" si="28"/>
        <v/>
      </c>
      <c r="F98" s="28">
        <f t="shared" si="28"/>
        <v>2.6692099587560829</v>
      </c>
      <c r="G98" s="28" t="str">
        <f t="shared" si="28"/>
        <v/>
      </c>
      <c r="H98" s="28" t="str">
        <f t="shared" si="28"/>
        <v/>
      </c>
      <c r="I98" s="28" t="str">
        <f t="shared" si="28"/>
        <v/>
      </c>
      <c r="J98" s="28" t="str">
        <f t="shared" si="28"/>
        <v/>
      </c>
      <c r="K98" s="28">
        <f t="shared" si="28"/>
        <v>8.6977408604411153</v>
      </c>
      <c r="L98" s="28">
        <f t="shared" si="28"/>
        <v>5.7938572503224162</v>
      </c>
      <c r="M98" s="28" t="str">
        <f t="shared" si="28"/>
        <v/>
      </c>
      <c r="N98" s="28" t="str">
        <f t="shared" si="28"/>
        <v/>
      </c>
      <c r="O98" s="28" t="str">
        <f t="shared" si="28"/>
        <v/>
      </c>
      <c r="P98" s="28">
        <f t="shared" si="28"/>
        <v>7.5418606689477654</v>
      </c>
      <c r="Q98" s="28" t="str">
        <f t="shared" si="28"/>
        <v/>
      </c>
      <c r="R98" s="28" t="str">
        <f t="shared" si="28"/>
        <v/>
      </c>
      <c r="S98" s="28" t="str">
        <f t="shared" si="28"/>
        <v/>
      </c>
      <c r="T98" s="28" t="str">
        <f t="shared" si="28"/>
        <v/>
      </c>
      <c r="U98" s="28">
        <f t="shared" si="28"/>
        <v>30.344918445844606</v>
      </c>
      <c r="V98" s="28" t="str">
        <f t="shared" si="28"/>
        <v/>
      </c>
      <c r="W98" s="28" t="str">
        <f t="shared" si="28"/>
        <v/>
      </c>
      <c r="X98" s="28" t="str">
        <f t="shared" si="28"/>
        <v/>
      </c>
      <c r="Y98" s="28" t="str">
        <f t="shared" si="28"/>
        <v/>
      </c>
      <c r="Z98" s="28" t="str">
        <f t="shared" si="28"/>
        <v/>
      </c>
      <c r="AA98" s="28" t="str">
        <f t="shared" si="28"/>
        <v/>
      </c>
      <c r="AB98" s="28" t="str">
        <f t="shared" si="28"/>
        <v/>
      </c>
      <c r="AC98" s="28" t="str">
        <f t="shared" si="28"/>
        <v/>
      </c>
      <c r="AD98" s="28" t="str">
        <f t="shared" si="28"/>
        <v/>
      </c>
      <c r="AE98" s="28" t="str">
        <f t="shared" si="28"/>
        <v/>
      </c>
      <c r="AF98" s="28" t="str">
        <f t="shared" si="28"/>
        <v/>
      </c>
      <c r="AG98" s="28" t="str">
        <f t="shared" si="28"/>
        <v/>
      </c>
      <c r="AH98" s="28" t="str">
        <f t="shared" si="28"/>
        <v/>
      </c>
      <c r="AI98" s="28">
        <f t="shared" si="28"/>
        <v>13.607375828347438</v>
      </c>
      <c r="AJ98" s="28" t="str">
        <f t="shared" si="28"/>
        <v/>
      </c>
      <c r="AK98" s="28" t="str">
        <f t="shared" si="28"/>
        <v/>
      </c>
      <c r="AL98" s="28" t="str">
        <f t="shared" si="28"/>
        <v/>
      </c>
      <c r="AM98" s="28" t="str">
        <f t="shared" si="28"/>
        <v/>
      </c>
      <c r="AN98" s="28" t="str">
        <f t="shared" si="28"/>
        <v/>
      </c>
      <c r="AO98" s="28" t="str">
        <f t="shared" si="28"/>
        <v/>
      </c>
      <c r="AP98" s="28" t="str">
        <f t="shared" si="28"/>
        <v/>
      </c>
      <c r="AQ98" s="28" t="str">
        <f t="shared" si="28"/>
        <v/>
      </c>
      <c r="AR98" s="28" t="str">
        <f t="shared" si="28"/>
        <v/>
      </c>
      <c r="AS98" s="28" t="str">
        <f t="shared" si="28"/>
        <v/>
      </c>
      <c r="AT98" s="28">
        <f t="shared" si="28"/>
        <v>138.91235248526689</v>
      </c>
      <c r="AU98" s="28">
        <f t="shared" si="28"/>
        <v>8.369413744033567</v>
      </c>
      <c r="AV98" s="28" t="str">
        <f t="shared" si="28"/>
        <v/>
      </c>
      <c r="AW98" s="28">
        <f t="shared" si="28"/>
        <v>12.701253498805867</v>
      </c>
      <c r="AX98">
        <f t="shared" si="15"/>
        <v>9</v>
      </c>
      <c r="AY98" s="28">
        <f t="shared" si="16"/>
        <v>25.404220304529527</v>
      </c>
    </row>
    <row r="99" spans="1:51">
      <c r="A99" t="s">
        <v>743</v>
      </c>
      <c r="B99" s="23" t="s">
        <v>887</v>
      </c>
      <c r="C99">
        <v>2014</v>
      </c>
      <c r="E99" s="28" t="str">
        <f t="shared" si="28"/>
        <v/>
      </c>
      <c r="F99" s="28">
        <f t="shared" si="28"/>
        <v>4.4369490807832133</v>
      </c>
      <c r="G99" s="28" t="str">
        <f t="shared" si="28"/>
        <v/>
      </c>
      <c r="H99" s="28" t="str">
        <f t="shared" si="28"/>
        <v/>
      </c>
      <c r="I99" s="28">
        <f t="shared" si="28"/>
        <v>516.92070826059398</v>
      </c>
      <c r="J99" s="28" t="str">
        <f t="shared" si="28"/>
        <v/>
      </c>
      <c r="K99" s="28">
        <f t="shared" si="28"/>
        <v>9.8089399252571141</v>
      </c>
      <c r="L99" s="28">
        <f t="shared" si="28"/>
        <v>6.6926904855396385</v>
      </c>
      <c r="M99" s="28" t="str">
        <f t="shared" si="28"/>
        <v/>
      </c>
      <c r="N99" s="28" t="str">
        <f t="shared" si="28"/>
        <v/>
      </c>
      <c r="O99" s="28" t="str">
        <f t="shared" si="28"/>
        <v/>
      </c>
      <c r="P99" s="28">
        <f t="shared" si="28"/>
        <v>3.6428268234774293</v>
      </c>
      <c r="Q99" s="28">
        <f t="shared" si="28"/>
        <v>53.202798288531007</v>
      </c>
      <c r="R99" s="28">
        <f t="shared" si="28"/>
        <v>42.690121096482336</v>
      </c>
      <c r="S99" s="28">
        <f t="shared" si="28"/>
        <v>107.32295599026581</v>
      </c>
      <c r="T99" s="28" t="str">
        <f t="shared" si="28"/>
        <v/>
      </c>
      <c r="U99" s="28">
        <f t="shared" si="28"/>
        <v>32.242014346315699</v>
      </c>
      <c r="V99" s="28" t="str">
        <f t="shared" si="28"/>
        <v/>
      </c>
      <c r="W99" s="28" t="str">
        <f t="shared" si="28"/>
        <v/>
      </c>
      <c r="X99" s="28" t="str">
        <f t="shared" si="28"/>
        <v/>
      </c>
      <c r="Y99" s="28">
        <f t="shared" si="28"/>
        <v>1017.7198498326835</v>
      </c>
      <c r="Z99" s="28" t="str">
        <f t="shared" si="28"/>
        <v/>
      </c>
      <c r="AA99" s="28" t="str">
        <f t="shared" si="28"/>
        <v/>
      </c>
      <c r="AB99" s="28" t="str">
        <f t="shared" si="28"/>
        <v/>
      </c>
      <c r="AC99" s="28" t="str">
        <f t="shared" si="28"/>
        <v/>
      </c>
      <c r="AD99" s="28" t="str">
        <f t="shared" si="28"/>
        <v/>
      </c>
      <c r="AE99" s="28" t="str">
        <f t="shared" si="28"/>
        <v/>
      </c>
      <c r="AF99" s="28">
        <f t="shared" si="28"/>
        <v>865.84510882278369</v>
      </c>
      <c r="AG99" s="28" t="str">
        <f t="shared" si="28"/>
        <v/>
      </c>
      <c r="AH99" s="28">
        <f t="shared" si="28"/>
        <v>862.60800576818781</v>
      </c>
      <c r="AI99" s="28">
        <f t="shared" si="28"/>
        <v>16.646620858000897</v>
      </c>
      <c r="AJ99" s="28" t="str">
        <f t="shared" si="28"/>
        <v/>
      </c>
      <c r="AK99" s="28">
        <f t="shared" si="28"/>
        <v>235.96739099035443</v>
      </c>
      <c r="AL99" s="28" t="str">
        <f t="shared" si="28"/>
        <v/>
      </c>
      <c r="AM99" s="28" t="str">
        <f t="shared" si="28"/>
        <v/>
      </c>
      <c r="AN99" s="28" t="str">
        <f t="shared" si="28"/>
        <v/>
      </c>
      <c r="AO99" s="28">
        <f t="shared" si="28"/>
        <v>374.00944359480008</v>
      </c>
      <c r="AP99" s="28" t="str">
        <f t="shared" si="28"/>
        <v/>
      </c>
      <c r="AQ99" s="28" t="str">
        <f t="shared" si="28"/>
        <v/>
      </c>
      <c r="AR99" s="28">
        <f t="shared" si="28"/>
        <v>43.564783576183686</v>
      </c>
      <c r="AS99" s="28" t="str">
        <f t="shared" si="28"/>
        <v/>
      </c>
      <c r="AT99" s="28">
        <f t="shared" si="28"/>
        <v>85.107753453669616</v>
      </c>
      <c r="AU99" s="28">
        <f t="shared" si="28"/>
        <v>11.077098038938548</v>
      </c>
      <c r="AV99" s="28">
        <f t="shared" si="28"/>
        <v>34.206661378841254</v>
      </c>
      <c r="AW99" s="28">
        <f t="shared" si="28"/>
        <v>8.1654291923823319</v>
      </c>
      <c r="AX99">
        <f t="shared" si="15"/>
        <v>20</v>
      </c>
      <c r="AY99" s="28">
        <f t="shared" si="16"/>
        <v>216.59390749020363</v>
      </c>
    </row>
    <row r="100" spans="1:51">
      <c r="A100" t="s">
        <v>743</v>
      </c>
      <c r="B100" s="23" t="s">
        <v>984</v>
      </c>
      <c r="C100">
        <v>2005</v>
      </c>
      <c r="E100" s="28" t="str">
        <f t="shared" si="28"/>
        <v/>
      </c>
      <c r="F100" s="28">
        <f t="shared" si="28"/>
        <v>3.7151817708834622</v>
      </c>
      <c r="G100" s="28" t="str">
        <f t="shared" si="28"/>
        <v/>
      </c>
      <c r="H100" s="28" t="str">
        <f t="shared" si="28"/>
        <v/>
      </c>
      <c r="I100" s="28" t="str">
        <f t="shared" si="28"/>
        <v/>
      </c>
      <c r="J100" s="28" t="str">
        <f t="shared" si="28"/>
        <v/>
      </c>
      <c r="K100" s="28">
        <f t="shared" si="28"/>
        <v>9.6299304022460568</v>
      </c>
      <c r="L100" s="28">
        <f t="shared" si="28"/>
        <v>6.3937444647147101</v>
      </c>
      <c r="M100" s="28" t="str">
        <f t="shared" si="28"/>
        <v/>
      </c>
      <c r="N100" s="28" t="str">
        <f t="shared" si="28"/>
        <v/>
      </c>
      <c r="O100" s="28" t="str">
        <f t="shared" si="28"/>
        <v/>
      </c>
      <c r="P100" s="28">
        <f t="shared" si="28"/>
        <v>19.255689501482099</v>
      </c>
      <c r="Q100" s="28" t="str">
        <f t="shared" si="28"/>
        <v/>
      </c>
      <c r="R100" s="28" t="str">
        <f t="shared" si="28"/>
        <v/>
      </c>
      <c r="S100" s="28" t="str">
        <f t="shared" si="28"/>
        <v/>
      </c>
      <c r="T100" s="28" t="str">
        <f t="shared" si="28"/>
        <v/>
      </c>
      <c r="U100" s="28">
        <f t="shared" si="28"/>
        <v>26.568937349605662</v>
      </c>
      <c r="V100" s="28" t="str">
        <f t="shared" si="28"/>
        <v/>
      </c>
      <c r="W100" s="28" t="str">
        <f t="shared" si="28"/>
        <v/>
      </c>
      <c r="X100" s="28" t="str">
        <f t="shared" si="28"/>
        <v/>
      </c>
      <c r="Y100" s="28" t="str">
        <f t="shared" si="28"/>
        <v/>
      </c>
      <c r="Z100" s="28" t="str">
        <f t="shared" si="28"/>
        <v/>
      </c>
      <c r="AA100" s="28" t="str">
        <f t="shared" si="28"/>
        <v/>
      </c>
      <c r="AB100" s="28" t="str">
        <f t="shared" si="28"/>
        <v/>
      </c>
      <c r="AC100" s="28" t="str">
        <f t="shared" si="28"/>
        <v/>
      </c>
      <c r="AD100" s="28" t="str">
        <f t="shared" si="28"/>
        <v/>
      </c>
      <c r="AE100" s="28" t="str">
        <f t="shared" si="28"/>
        <v/>
      </c>
      <c r="AF100" s="28" t="str">
        <f t="shared" si="28"/>
        <v/>
      </c>
      <c r="AG100" s="28" t="str">
        <f t="shared" si="28"/>
        <v/>
      </c>
      <c r="AH100" s="28" t="str">
        <f t="shared" si="28"/>
        <v/>
      </c>
      <c r="AI100" s="28">
        <f t="shared" si="28"/>
        <v>7.7121810055310629</v>
      </c>
      <c r="AJ100" s="28" t="str">
        <f t="shared" si="28"/>
        <v/>
      </c>
      <c r="AK100" s="28" t="str">
        <f t="shared" si="28"/>
        <v/>
      </c>
      <c r="AL100" s="28" t="str">
        <f t="shared" si="28"/>
        <v/>
      </c>
      <c r="AM100" s="28" t="str">
        <f t="shared" si="28"/>
        <v/>
      </c>
      <c r="AN100" s="28" t="str">
        <f t="shared" si="28"/>
        <v/>
      </c>
      <c r="AO100" s="28" t="str">
        <f t="shared" si="28"/>
        <v/>
      </c>
      <c r="AP100" s="28" t="str">
        <f t="shared" si="28"/>
        <v/>
      </c>
      <c r="AQ100" s="28" t="str">
        <f t="shared" si="28"/>
        <v/>
      </c>
      <c r="AR100" s="28" t="str">
        <f t="shared" si="28"/>
        <v/>
      </c>
      <c r="AS100" s="28" t="str">
        <f t="shared" si="28"/>
        <v/>
      </c>
      <c r="AT100" s="28" t="str">
        <f t="shared" si="28"/>
        <v/>
      </c>
      <c r="AU100" s="28">
        <f t="shared" si="28"/>
        <v>125.99808816417453</v>
      </c>
      <c r="AV100" s="28" t="str">
        <f t="shared" si="28"/>
        <v/>
      </c>
      <c r="AW100" s="28">
        <f t="shared" si="28"/>
        <v>133.99212122342456</v>
      </c>
      <c r="AX100">
        <f t="shared" si="15"/>
        <v>8</v>
      </c>
      <c r="AY100" s="28">
        <f t="shared" si="16"/>
        <v>41.658234235257765</v>
      </c>
    </row>
    <row r="101" spans="1:51">
      <c r="A101" t="s">
        <v>743</v>
      </c>
      <c r="B101" s="23" t="s">
        <v>842</v>
      </c>
      <c r="C101">
        <v>2000</v>
      </c>
      <c r="D101">
        <v>2003</v>
      </c>
      <c r="E101" s="28" t="str">
        <f t="shared" si="28"/>
        <v/>
      </c>
      <c r="F101" s="28">
        <f t="shared" si="28"/>
        <v>3.4790260741117383</v>
      </c>
      <c r="G101" s="28" t="str">
        <f t="shared" si="28"/>
        <v/>
      </c>
      <c r="H101" s="28" t="str">
        <f t="shared" si="28"/>
        <v/>
      </c>
      <c r="I101" s="28" t="str">
        <f t="shared" si="28"/>
        <v/>
      </c>
      <c r="J101" s="28" t="str">
        <f t="shared" si="28"/>
        <v/>
      </c>
      <c r="K101" s="28">
        <f t="shared" si="28"/>
        <v>9.9060940317559769</v>
      </c>
      <c r="L101" s="28">
        <f t="shared" si="28"/>
        <v>6.3711777496088686</v>
      </c>
      <c r="M101" s="28" t="str">
        <f t="shared" si="28"/>
        <v/>
      </c>
      <c r="N101" s="28" t="str">
        <f t="shared" si="28"/>
        <v/>
      </c>
      <c r="O101" s="28" t="str">
        <f t="shared" si="28"/>
        <v/>
      </c>
      <c r="P101" s="28">
        <f t="shared" si="28"/>
        <v>7.3963248107117145</v>
      </c>
      <c r="Q101" s="28" t="str">
        <f t="shared" si="28"/>
        <v/>
      </c>
      <c r="R101" s="28" t="str">
        <f t="shared" si="28"/>
        <v/>
      </c>
      <c r="S101" s="28" t="str">
        <f t="shared" si="28"/>
        <v/>
      </c>
      <c r="T101" s="28" t="str">
        <f t="shared" si="28"/>
        <v/>
      </c>
      <c r="U101" s="28">
        <f t="shared" si="28"/>
        <v>57.038123836036526</v>
      </c>
      <c r="V101" s="28" t="str">
        <f t="shared" si="28"/>
        <v/>
      </c>
      <c r="W101" s="28" t="str">
        <f t="shared" si="28"/>
        <v/>
      </c>
      <c r="X101" s="28" t="str">
        <f t="shared" si="28"/>
        <v/>
      </c>
      <c r="Y101" s="28" t="str">
        <f t="shared" si="28"/>
        <v/>
      </c>
      <c r="Z101" s="28" t="str">
        <f t="shared" si="28"/>
        <v/>
      </c>
      <c r="AA101" s="28" t="str">
        <f t="shared" si="28"/>
        <v/>
      </c>
      <c r="AB101" s="28" t="str">
        <f t="shared" si="28"/>
        <v/>
      </c>
      <c r="AC101" s="28" t="str">
        <f t="shared" si="28"/>
        <v/>
      </c>
      <c r="AD101" s="28" t="str">
        <f t="shared" si="28"/>
        <v/>
      </c>
      <c r="AE101" s="28" t="str">
        <f t="shared" si="28"/>
        <v/>
      </c>
      <c r="AF101" s="28" t="str">
        <f t="shared" si="28"/>
        <v/>
      </c>
      <c r="AG101" s="28" t="str">
        <f t="shared" si="28"/>
        <v/>
      </c>
      <c r="AH101" s="28" t="str">
        <f t="shared" si="28"/>
        <v/>
      </c>
      <c r="AI101" s="28">
        <f t="shared" ref="AI101:AW101" si="29">IFERROR(IF(AND(($C101-AI$56)&gt;=0,AI48&lt;$AX$51),AI48/($C101-AI$56),""),"")</f>
        <v>18.951983695107401</v>
      </c>
      <c r="AJ101" s="28" t="str">
        <f t="shared" si="29"/>
        <v/>
      </c>
      <c r="AK101" s="28" t="str">
        <f t="shared" si="29"/>
        <v/>
      </c>
      <c r="AL101" s="28" t="str">
        <f t="shared" si="29"/>
        <v/>
      </c>
      <c r="AM101" s="28" t="str">
        <f t="shared" si="29"/>
        <v/>
      </c>
      <c r="AN101" s="28" t="str">
        <f t="shared" si="29"/>
        <v/>
      </c>
      <c r="AO101" s="28" t="str">
        <f t="shared" si="29"/>
        <v/>
      </c>
      <c r="AP101" s="28" t="str">
        <f t="shared" si="29"/>
        <v/>
      </c>
      <c r="AQ101" s="28" t="str">
        <f t="shared" si="29"/>
        <v/>
      </c>
      <c r="AR101" s="28" t="str">
        <f t="shared" si="29"/>
        <v/>
      </c>
      <c r="AS101" s="28" t="str">
        <f t="shared" si="29"/>
        <v/>
      </c>
      <c r="AT101" s="28" t="str">
        <f t="shared" si="29"/>
        <v/>
      </c>
      <c r="AU101" s="28" t="str">
        <f t="shared" si="29"/>
        <v/>
      </c>
      <c r="AV101" s="28" t="str">
        <f t="shared" si="29"/>
        <v/>
      </c>
      <c r="AW101" s="28" t="str">
        <f t="shared" si="29"/>
        <v/>
      </c>
      <c r="AX101">
        <f t="shared" si="15"/>
        <v>6</v>
      </c>
      <c r="AY101" s="28">
        <f t="shared" si="16"/>
        <v>17.190455032888703</v>
      </c>
    </row>
    <row r="102" spans="1:51">
      <c r="A102" t="s">
        <v>743</v>
      </c>
      <c r="B102" s="23" t="s">
        <v>862</v>
      </c>
      <c r="C102">
        <v>2011</v>
      </c>
      <c r="D102">
        <v>2012</v>
      </c>
      <c r="E102" s="28" t="str">
        <f t="shared" ref="E102:AW103" si="30">IFERROR(IF(AND(($C102-E$56)&gt;=0,E49&lt;$AX$51),E49/($C102-E$56),""),"")</f>
        <v/>
      </c>
      <c r="F102" s="28">
        <f t="shared" si="30"/>
        <v>3.6168234296268502</v>
      </c>
      <c r="G102" s="28" t="str">
        <f t="shared" si="30"/>
        <v/>
      </c>
      <c r="H102" s="28" t="str">
        <f t="shared" si="30"/>
        <v/>
      </c>
      <c r="I102" s="28" t="str">
        <f t="shared" si="30"/>
        <v/>
      </c>
      <c r="J102" s="28" t="str">
        <f t="shared" si="30"/>
        <v/>
      </c>
      <c r="K102" s="28">
        <f t="shared" si="30"/>
        <v>9.094209578200303</v>
      </c>
      <c r="L102" s="28">
        <f t="shared" si="30"/>
        <v>6.1184176121475842</v>
      </c>
      <c r="M102" s="28" t="str">
        <f t="shared" si="30"/>
        <v/>
      </c>
      <c r="N102" s="28" t="str">
        <f t="shared" si="30"/>
        <v/>
      </c>
      <c r="O102" s="28" t="str">
        <f t="shared" si="30"/>
        <v/>
      </c>
      <c r="P102" s="28">
        <f t="shared" si="30"/>
        <v>5.0634933157860607</v>
      </c>
      <c r="Q102" s="28">
        <f t="shared" si="30"/>
        <v>301.25101006993998</v>
      </c>
      <c r="R102" s="28" t="str">
        <f t="shared" si="30"/>
        <v/>
      </c>
      <c r="S102" s="28">
        <f t="shared" si="30"/>
        <v>530.80557342958832</v>
      </c>
      <c r="T102" s="28" t="str">
        <f t="shared" si="30"/>
        <v/>
      </c>
      <c r="U102" s="28">
        <f t="shared" si="30"/>
        <v>31.987679317777207</v>
      </c>
      <c r="V102" s="28" t="str">
        <f t="shared" si="30"/>
        <v/>
      </c>
      <c r="W102" s="28" t="str">
        <f t="shared" si="30"/>
        <v/>
      </c>
      <c r="X102" s="28" t="str">
        <f t="shared" si="30"/>
        <v/>
      </c>
      <c r="Y102" s="28" t="str">
        <f t="shared" si="30"/>
        <v/>
      </c>
      <c r="Z102" s="28" t="str">
        <f t="shared" si="30"/>
        <v/>
      </c>
      <c r="AA102" s="28" t="str">
        <f t="shared" si="30"/>
        <v/>
      </c>
      <c r="AB102" s="28" t="str">
        <f t="shared" si="30"/>
        <v/>
      </c>
      <c r="AC102" s="28" t="str">
        <f t="shared" si="30"/>
        <v/>
      </c>
      <c r="AD102" s="28" t="str">
        <f t="shared" si="30"/>
        <v/>
      </c>
      <c r="AE102" s="28" t="str">
        <f t="shared" si="30"/>
        <v/>
      </c>
      <c r="AF102" s="28" t="str">
        <f t="shared" si="30"/>
        <v/>
      </c>
      <c r="AG102" s="28" t="str">
        <f t="shared" si="30"/>
        <v/>
      </c>
      <c r="AH102" s="28" t="str">
        <f t="shared" si="30"/>
        <v/>
      </c>
      <c r="AI102" s="28">
        <f t="shared" si="30"/>
        <v>15.506182042539702</v>
      </c>
      <c r="AJ102" s="28" t="str">
        <f t="shared" si="30"/>
        <v/>
      </c>
      <c r="AK102" s="28" t="str">
        <f t="shared" si="30"/>
        <v/>
      </c>
      <c r="AL102" s="28" t="str">
        <f t="shared" si="30"/>
        <v/>
      </c>
      <c r="AM102" s="28" t="str">
        <f t="shared" si="30"/>
        <v/>
      </c>
      <c r="AN102" s="28" t="str">
        <f t="shared" si="30"/>
        <v/>
      </c>
      <c r="AO102" s="28" t="str">
        <f t="shared" si="30"/>
        <v/>
      </c>
      <c r="AP102" s="28" t="str">
        <f t="shared" si="30"/>
        <v/>
      </c>
      <c r="AQ102" s="28" t="str">
        <f t="shared" si="30"/>
        <v/>
      </c>
      <c r="AR102" s="28">
        <f t="shared" si="30"/>
        <v>62.172470233286489</v>
      </c>
      <c r="AS102" s="28" t="str">
        <f t="shared" si="30"/>
        <v/>
      </c>
      <c r="AT102" s="28">
        <f t="shared" si="30"/>
        <v>113.30946771690715</v>
      </c>
      <c r="AU102" s="28">
        <f t="shared" si="30"/>
        <v>4.8722781513465359</v>
      </c>
      <c r="AV102" s="28" t="str">
        <f t="shared" si="30"/>
        <v/>
      </c>
      <c r="AW102" s="28">
        <f t="shared" si="30"/>
        <v>1.0647237776806049</v>
      </c>
      <c r="AX102">
        <f t="shared" si="15"/>
        <v>12</v>
      </c>
      <c r="AY102" s="28">
        <f t="shared" si="16"/>
        <v>90.405194056235572</v>
      </c>
    </row>
    <row r="103" spans="1:51">
      <c r="A103" t="s">
        <v>743</v>
      </c>
      <c r="B103" s="23" t="s">
        <v>839</v>
      </c>
      <c r="C103">
        <v>2000</v>
      </c>
      <c r="E103" s="28" t="str">
        <f t="shared" si="30"/>
        <v/>
      </c>
      <c r="F103" s="28">
        <f t="shared" si="30"/>
        <v>3.906629938169861</v>
      </c>
      <c r="G103" s="28" t="str">
        <f t="shared" si="30"/>
        <v/>
      </c>
      <c r="H103" s="28" t="str">
        <f t="shared" si="30"/>
        <v/>
      </c>
      <c r="I103" s="28" t="str">
        <f t="shared" si="30"/>
        <v/>
      </c>
      <c r="J103" s="28" t="str">
        <f t="shared" si="30"/>
        <v/>
      </c>
      <c r="K103" s="28">
        <f t="shared" si="30"/>
        <v>10.279481645118517</v>
      </c>
      <c r="L103" s="28">
        <f t="shared" si="30"/>
        <v>6.6212036973570152</v>
      </c>
      <c r="M103" s="28" t="str">
        <f t="shared" si="30"/>
        <v/>
      </c>
      <c r="N103" s="28" t="str">
        <f t="shared" si="30"/>
        <v/>
      </c>
      <c r="O103" s="28" t="str">
        <f t="shared" si="30"/>
        <v/>
      </c>
      <c r="P103" s="28">
        <f t="shared" si="30"/>
        <v>6.512019655373515</v>
      </c>
      <c r="Q103" s="28" t="str">
        <f t="shared" si="30"/>
        <v/>
      </c>
      <c r="R103" s="28" t="str">
        <f t="shared" si="30"/>
        <v/>
      </c>
      <c r="S103" s="28" t="str">
        <f t="shared" si="30"/>
        <v/>
      </c>
      <c r="T103" s="28" t="str">
        <f t="shared" si="30"/>
        <v/>
      </c>
      <c r="U103" s="28">
        <f t="shared" si="30"/>
        <v>60.337421309498865</v>
      </c>
      <c r="V103" s="28" t="str">
        <f t="shared" si="30"/>
        <v/>
      </c>
      <c r="W103" s="28" t="str">
        <f t="shared" si="30"/>
        <v/>
      </c>
      <c r="X103" s="28" t="str">
        <f t="shared" si="30"/>
        <v/>
      </c>
      <c r="Y103" s="28" t="str">
        <f t="shared" si="30"/>
        <v/>
      </c>
      <c r="Z103" s="28" t="str">
        <f t="shared" si="30"/>
        <v/>
      </c>
      <c r="AA103" s="28" t="str">
        <f t="shared" si="30"/>
        <v/>
      </c>
      <c r="AB103" s="28" t="str">
        <f t="shared" si="30"/>
        <v/>
      </c>
      <c r="AC103" s="28" t="str">
        <f t="shared" si="30"/>
        <v/>
      </c>
      <c r="AD103" s="28" t="str">
        <f t="shared" si="30"/>
        <v/>
      </c>
      <c r="AE103" s="28" t="str">
        <f t="shared" si="30"/>
        <v/>
      </c>
      <c r="AF103" s="28" t="str">
        <f t="shared" si="30"/>
        <v/>
      </c>
      <c r="AG103" s="28" t="str">
        <f t="shared" si="30"/>
        <v/>
      </c>
      <c r="AH103" s="28" t="str">
        <f t="shared" si="30"/>
        <v/>
      </c>
      <c r="AI103" s="28">
        <f t="shared" si="30"/>
        <v>20.180913340039478</v>
      </c>
      <c r="AJ103" s="28" t="str">
        <f t="shared" si="30"/>
        <v/>
      </c>
      <c r="AK103" s="28" t="str">
        <f t="shared" si="30"/>
        <v/>
      </c>
      <c r="AL103" s="28" t="str">
        <f t="shared" si="30"/>
        <v/>
      </c>
      <c r="AM103" s="28" t="str">
        <f t="shared" si="30"/>
        <v/>
      </c>
      <c r="AN103" s="28" t="str">
        <f t="shared" si="30"/>
        <v/>
      </c>
      <c r="AO103" s="28" t="str">
        <f t="shared" si="30"/>
        <v/>
      </c>
      <c r="AP103" s="28" t="str">
        <f t="shared" si="30"/>
        <v/>
      </c>
      <c r="AQ103" s="28" t="str">
        <f t="shared" si="30"/>
        <v/>
      </c>
      <c r="AR103" s="28" t="str">
        <f t="shared" si="30"/>
        <v/>
      </c>
      <c r="AS103" s="28" t="str">
        <f t="shared" si="30"/>
        <v/>
      </c>
      <c r="AT103" s="28" t="str">
        <f t="shared" si="30"/>
        <v/>
      </c>
      <c r="AU103" s="28" t="str">
        <f t="shared" si="30"/>
        <v/>
      </c>
      <c r="AV103" s="28" t="str">
        <f t="shared" si="30"/>
        <v/>
      </c>
      <c r="AW103" s="28" t="str">
        <f t="shared" si="30"/>
        <v/>
      </c>
      <c r="AX103">
        <f t="shared" si="15"/>
        <v>6</v>
      </c>
      <c r="AY103" s="28">
        <f>AVERAGE(E103:AW103)</f>
        <v>17.972944930926207</v>
      </c>
    </row>
    <row r="104" spans="1:51">
      <c r="D104" t="s">
        <v>1014</v>
      </c>
      <c r="E104" s="32">
        <f>COUNT(E59:E103)</f>
        <v>1</v>
      </c>
      <c r="F104" s="33">
        <f t="shared" ref="F104:AW104" si="31">COUNT(F59:F103)</f>
        <v>24</v>
      </c>
      <c r="G104" s="32">
        <f t="shared" si="31"/>
        <v>4</v>
      </c>
      <c r="H104" s="32">
        <f t="shared" si="31"/>
        <v>5</v>
      </c>
      <c r="I104" s="32">
        <f t="shared" si="31"/>
        <v>10</v>
      </c>
      <c r="J104" s="32">
        <f t="shared" si="31"/>
        <v>7</v>
      </c>
      <c r="K104" s="33">
        <f t="shared" si="31"/>
        <v>20</v>
      </c>
      <c r="L104" s="33">
        <f t="shared" si="31"/>
        <v>22</v>
      </c>
      <c r="M104" s="32">
        <f t="shared" si="31"/>
        <v>2</v>
      </c>
      <c r="N104" s="32">
        <f t="shared" si="31"/>
        <v>5</v>
      </c>
      <c r="O104" s="32">
        <f t="shared" si="31"/>
        <v>6</v>
      </c>
      <c r="P104" s="33">
        <f t="shared" si="31"/>
        <v>32</v>
      </c>
      <c r="Q104" s="33">
        <f t="shared" si="31"/>
        <v>22</v>
      </c>
      <c r="R104" s="33">
        <f t="shared" si="31"/>
        <v>16</v>
      </c>
      <c r="S104" s="33">
        <f t="shared" si="31"/>
        <v>27</v>
      </c>
      <c r="T104" s="32">
        <f t="shared" si="31"/>
        <v>0</v>
      </c>
      <c r="U104" s="33">
        <f t="shared" si="31"/>
        <v>17</v>
      </c>
      <c r="V104" s="32">
        <f t="shared" si="31"/>
        <v>0</v>
      </c>
      <c r="W104" s="32">
        <f t="shared" si="31"/>
        <v>1</v>
      </c>
      <c r="X104" s="32">
        <f t="shared" si="31"/>
        <v>6</v>
      </c>
      <c r="Y104" s="32">
        <f t="shared" si="31"/>
        <v>11</v>
      </c>
      <c r="Z104" s="32">
        <f t="shared" si="31"/>
        <v>4</v>
      </c>
      <c r="AA104" s="33">
        <f t="shared" si="31"/>
        <v>10</v>
      </c>
      <c r="AB104" s="32">
        <f t="shared" si="31"/>
        <v>5</v>
      </c>
      <c r="AC104" s="32">
        <f t="shared" si="31"/>
        <v>9</v>
      </c>
      <c r="AD104" s="32">
        <f t="shared" si="31"/>
        <v>5</v>
      </c>
      <c r="AE104" s="32">
        <f t="shared" si="31"/>
        <v>8</v>
      </c>
      <c r="AF104" s="33">
        <f t="shared" si="31"/>
        <v>11</v>
      </c>
      <c r="AG104" s="32">
        <f t="shared" si="31"/>
        <v>8</v>
      </c>
      <c r="AH104" s="33">
        <f t="shared" si="31"/>
        <v>11</v>
      </c>
      <c r="AI104" s="33">
        <f t="shared" si="31"/>
        <v>18</v>
      </c>
      <c r="AJ104" s="32">
        <f t="shared" si="31"/>
        <v>3</v>
      </c>
      <c r="AK104" s="33">
        <f t="shared" si="31"/>
        <v>21</v>
      </c>
      <c r="AL104" s="32">
        <f t="shared" si="31"/>
        <v>0</v>
      </c>
      <c r="AM104" s="32">
        <f t="shared" si="31"/>
        <v>0</v>
      </c>
      <c r="AN104" s="32">
        <f t="shared" si="31"/>
        <v>2</v>
      </c>
      <c r="AO104" s="32">
        <f t="shared" si="31"/>
        <v>9</v>
      </c>
      <c r="AP104" s="33">
        <f t="shared" si="31"/>
        <v>11</v>
      </c>
      <c r="AQ104" s="33">
        <f t="shared" si="31"/>
        <v>12</v>
      </c>
      <c r="AR104" s="33">
        <f t="shared" si="31"/>
        <v>18</v>
      </c>
      <c r="AS104" s="32">
        <f t="shared" si="31"/>
        <v>9</v>
      </c>
      <c r="AT104" s="33">
        <f t="shared" si="31"/>
        <v>15</v>
      </c>
      <c r="AU104" s="33">
        <f t="shared" si="31"/>
        <v>21</v>
      </c>
      <c r="AV104" s="33">
        <f t="shared" si="31"/>
        <v>16</v>
      </c>
      <c r="AW104" s="33">
        <f t="shared" si="31"/>
        <v>22</v>
      </c>
    </row>
    <row r="105" spans="1:51">
      <c r="D105" t="s">
        <v>1015</v>
      </c>
      <c r="E105" s="28">
        <f>AVERAGEIF(E104:AW104,"&gt;0")</f>
        <v>11.853658536585366</v>
      </c>
    </row>
    <row r="106" spans="1:51" ht="15">
      <c r="A106" s="30" t="s">
        <v>1016</v>
      </c>
      <c r="B106" s="31"/>
      <c r="C106" s="31"/>
      <c r="D106" t="s">
        <v>1017</v>
      </c>
      <c r="E106" s="28">
        <f>AVERAGE(E59:E103)</f>
        <v>288.57646385288041</v>
      </c>
      <c r="F106" s="28">
        <f t="shared" ref="F106:AW106" si="32">AVERAGE(F59:F103)</f>
        <v>5.2379369887660632</v>
      </c>
      <c r="G106" s="28">
        <f t="shared" si="32"/>
        <v>103.19697695435701</v>
      </c>
      <c r="H106" s="28">
        <f t="shared" si="32"/>
        <v>116.69567682857125</v>
      </c>
      <c r="I106" s="28">
        <f t="shared" si="32"/>
        <v>106.55297238704247</v>
      </c>
      <c r="J106" s="28">
        <f t="shared" si="32"/>
        <v>224.98164860613818</v>
      </c>
      <c r="K106" s="28">
        <f t="shared" si="32"/>
        <v>9.213554966150399</v>
      </c>
      <c r="L106" s="28">
        <f t="shared" si="32"/>
        <v>6.599739028156133</v>
      </c>
      <c r="M106" s="28">
        <f t="shared" si="32"/>
        <v>704.63494543305922</v>
      </c>
      <c r="N106" s="28">
        <f t="shared" si="32"/>
        <v>639.26650266443278</v>
      </c>
      <c r="O106" s="28">
        <f t="shared" si="32"/>
        <v>155.04352106244988</v>
      </c>
      <c r="P106" s="28">
        <f t="shared" si="32"/>
        <v>14.162030692765356</v>
      </c>
      <c r="Q106" s="28">
        <f t="shared" si="32"/>
        <v>185.37591276451383</v>
      </c>
      <c r="R106" s="28">
        <f t="shared" si="32"/>
        <v>210.41610337274238</v>
      </c>
      <c r="S106" s="28">
        <f t="shared" si="32"/>
        <v>220.31065327370504</v>
      </c>
      <c r="T106" s="28" t="e">
        <f t="shared" si="32"/>
        <v>#DIV/0!</v>
      </c>
      <c r="U106" s="28">
        <f t="shared" si="32"/>
        <v>25.704130923281369</v>
      </c>
      <c r="V106" s="28" t="e">
        <f t="shared" si="32"/>
        <v>#DIV/0!</v>
      </c>
      <c r="W106" s="28">
        <f t="shared" si="32"/>
        <v>897.33693475798123</v>
      </c>
      <c r="X106" s="28">
        <f t="shared" si="32"/>
        <v>98.317411639899944</v>
      </c>
      <c r="Y106" s="28">
        <f t="shared" si="32"/>
        <v>325.88075985770001</v>
      </c>
      <c r="Z106" s="28">
        <f t="shared" si="32"/>
        <v>164.93154418263333</v>
      </c>
      <c r="AA106" s="28">
        <f t="shared" si="32"/>
        <v>298.17662484794818</v>
      </c>
      <c r="AB106" s="28">
        <f t="shared" si="32"/>
        <v>105.68621756225104</v>
      </c>
      <c r="AC106" s="28">
        <f t="shared" si="32"/>
        <v>182.56766839000827</v>
      </c>
      <c r="AD106" s="28">
        <f t="shared" si="32"/>
        <v>105.73740865815682</v>
      </c>
      <c r="AE106" s="28">
        <f t="shared" si="32"/>
        <v>349.13216068848334</v>
      </c>
      <c r="AF106" s="28">
        <f t="shared" si="32"/>
        <v>327.42735939172894</v>
      </c>
      <c r="AG106" s="28">
        <f t="shared" si="32"/>
        <v>175.9394163510442</v>
      </c>
      <c r="AH106" s="28">
        <f t="shared" si="32"/>
        <v>327.28827871284659</v>
      </c>
      <c r="AI106" s="28">
        <f t="shared" si="32"/>
        <v>11.035643188231296</v>
      </c>
      <c r="AJ106" s="28">
        <f t="shared" si="32"/>
        <v>675.76111840705551</v>
      </c>
      <c r="AK106" s="28">
        <f t="shared" si="32"/>
        <v>183.13166503526026</v>
      </c>
      <c r="AL106" s="28" t="e">
        <f t="shared" si="32"/>
        <v>#DIV/0!</v>
      </c>
      <c r="AM106" s="28" t="e">
        <f t="shared" si="32"/>
        <v>#DIV/0!</v>
      </c>
      <c r="AN106" s="28">
        <f t="shared" si="32"/>
        <v>19.411300358078861</v>
      </c>
      <c r="AO106" s="28">
        <f t="shared" si="32"/>
        <v>106.87720752380892</v>
      </c>
      <c r="AP106" s="28">
        <f t="shared" si="32"/>
        <v>254.83318508485729</v>
      </c>
      <c r="AQ106" s="28">
        <f t="shared" si="32"/>
        <v>226.50003836695214</v>
      </c>
      <c r="AR106" s="28">
        <f t="shared" si="32"/>
        <v>136.23620828705413</v>
      </c>
      <c r="AS106" s="28">
        <f t="shared" si="32"/>
        <v>99.69847833973563</v>
      </c>
      <c r="AT106" s="28">
        <f t="shared" si="32"/>
        <v>77.432873662970479</v>
      </c>
      <c r="AU106" s="28">
        <f t="shared" si="32"/>
        <v>37.995382882223751</v>
      </c>
      <c r="AV106" s="28">
        <f t="shared" si="32"/>
        <v>208.08183639585388</v>
      </c>
      <c r="AW106" s="28">
        <f t="shared" si="32"/>
        <v>39.943749596633808</v>
      </c>
    </row>
    <row r="107" spans="1:51">
      <c r="A107" s="31" t="s">
        <v>1003</v>
      </c>
      <c r="B107" s="31"/>
      <c r="C107" s="31"/>
      <c r="D107" t="s">
        <v>804</v>
      </c>
      <c r="E107" t="s">
        <v>754</v>
      </c>
      <c r="F107" t="s">
        <v>754</v>
      </c>
      <c r="G107" t="s">
        <v>754</v>
      </c>
      <c r="H107" t="s">
        <v>754</v>
      </c>
      <c r="I107" t="s">
        <v>754</v>
      </c>
      <c r="J107" t="s">
        <v>754</v>
      </c>
      <c r="K107" t="s">
        <v>817</v>
      </c>
      <c r="L107" t="s">
        <v>817</v>
      </c>
      <c r="M107" t="s">
        <v>738</v>
      </c>
      <c r="N107" t="s">
        <v>738</v>
      </c>
      <c r="O107" t="s">
        <v>738</v>
      </c>
      <c r="P107" t="s">
        <v>738</v>
      </c>
      <c r="Q107" t="s">
        <v>738</v>
      </c>
      <c r="R107" t="s">
        <v>738</v>
      </c>
      <c r="S107" t="s">
        <v>738</v>
      </c>
      <c r="T107" t="s">
        <v>738</v>
      </c>
      <c r="U107" t="s">
        <v>742</v>
      </c>
      <c r="V107" t="s">
        <v>742</v>
      </c>
      <c r="W107" t="s">
        <v>759</v>
      </c>
      <c r="X107" t="s">
        <v>759</v>
      </c>
      <c r="Y107" t="s">
        <v>759</v>
      </c>
      <c r="Z107" t="s">
        <v>759</v>
      </c>
      <c r="AA107" t="s">
        <v>759</v>
      </c>
      <c r="AB107" t="s">
        <v>759</v>
      </c>
      <c r="AC107" t="s">
        <v>759</v>
      </c>
      <c r="AD107" t="s">
        <v>759</v>
      </c>
      <c r="AE107" t="s">
        <v>759</v>
      </c>
      <c r="AF107" t="s">
        <v>759</v>
      </c>
      <c r="AG107" t="s">
        <v>759</v>
      </c>
      <c r="AH107" t="s">
        <v>759</v>
      </c>
      <c r="AI107" t="s">
        <v>830</v>
      </c>
      <c r="AJ107" t="s">
        <v>753</v>
      </c>
      <c r="AK107" t="s">
        <v>745</v>
      </c>
      <c r="AL107" t="s">
        <v>758</v>
      </c>
      <c r="AM107" t="s">
        <v>758</v>
      </c>
      <c r="AN107" t="s">
        <v>758</v>
      </c>
      <c r="AO107" t="s">
        <v>747</v>
      </c>
      <c r="AP107" t="s">
        <v>750</v>
      </c>
      <c r="AQ107" t="s">
        <v>750</v>
      </c>
      <c r="AR107" t="s">
        <v>743</v>
      </c>
      <c r="AS107" t="s">
        <v>743</v>
      </c>
      <c r="AT107" t="s">
        <v>743</v>
      </c>
      <c r="AU107" t="s">
        <v>743</v>
      </c>
      <c r="AV107" t="s">
        <v>743</v>
      </c>
      <c r="AW107" t="s">
        <v>743</v>
      </c>
    </row>
    <row r="108" spans="1:51">
      <c r="A108" s="31" t="s">
        <v>1004</v>
      </c>
      <c r="B108" s="31" t="s">
        <v>1005</v>
      </c>
      <c r="C108" s="31"/>
      <c r="D108" s="22" t="s">
        <v>1006</v>
      </c>
      <c r="E108" s="23" t="s">
        <v>931</v>
      </c>
      <c r="F108" s="23" t="s">
        <v>983</v>
      </c>
      <c r="G108" s="23" t="s">
        <v>927</v>
      </c>
      <c r="H108" s="23" t="s">
        <v>924</v>
      </c>
      <c r="I108" s="23" t="s">
        <v>996</v>
      </c>
      <c r="J108" s="23" t="s">
        <v>988</v>
      </c>
      <c r="K108" s="23" t="s">
        <v>824</v>
      </c>
      <c r="L108" s="23" t="s">
        <v>816</v>
      </c>
      <c r="M108" s="23" t="s">
        <v>956</v>
      </c>
      <c r="N108" s="23" t="s">
        <v>989</v>
      </c>
      <c r="O108" s="23" t="s">
        <v>925</v>
      </c>
      <c r="P108" s="23" t="s">
        <v>826</v>
      </c>
      <c r="Q108" s="23" t="s">
        <v>855</v>
      </c>
      <c r="R108" s="23" t="s">
        <v>986</v>
      </c>
      <c r="S108" s="23" t="s">
        <v>859</v>
      </c>
      <c r="T108" s="23" t="s">
        <v>990</v>
      </c>
      <c r="U108" s="23" t="s">
        <v>835</v>
      </c>
      <c r="V108" s="23" t="s">
        <v>959</v>
      </c>
      <c r="W108" s="23" t="s">
        <v>876</v>
      </c>
      <c r="X108" s="23" t="s">
        <v>889</v>
      </c>
      <c r="Y108" s="23" t="s">
        <v>877</v>
      </c>
      <c r="Z108" s="23" t="s">
        <v>890</v>
      </c>
      <c r="AA108" s="23" t="s">
        <v>881</v>
      </c>
      <c r="AB108" s="23" t="s">
        <v>893</v>
      </c>
      <c r="AC108" s="23" t="s">
        <v>878</v>
      </c>
      <c r="AD108" s="23" t="s">
        <v>751</v>
      </c>
      <c r="AE108" s="23" t="s">
        <v>879</v>
      </c>
      <c r="AF108" s="23" t="s">
        <v>875</v>
      </c>
      <c r="AG108" s="23" t="s">
        <v>882</v>
      </c>
      <c r="AH108" s="23" t="s">
        <v>880</v>
      </c>
      <c r="AI108" s="23" t="s">
        <v>829</v>
      </c>
      <c r="AJ108" s="23" t="s">
        <v>932</v>
      </c>
      <c r="AK108" s="23" t="s">
        <v>985</v>
      </c>
      <c r="AL108" s="23" t="s">
        <v>958</v>
      </c>
      <c r="AM108" s="23" t="s">
        <v>943</v>
      </c>
      <c r="AN108" s="23" t="s">
        <v>757</v>
      </c>
      <c r="AO108" s="23" t="s">
        <v>869</v>
      </c>
      <c r="AP108" s="23" t="s">
        <v>873</v>
      </c>
      <c r="AQ108" s="23" t="s">
        <v>872</v>
      </c>
      <c r="AR108" s="23" t="s">
        <v>848</v>
      </c>
      <c r="AS108" s="23" t="s">
        <v>887</v>
      </c>
      <c r="AT108" s="23" t="s">
        <v>984</v>
      </c>
      <c r="AU108" s="23" t="s">
        <v>842</v>
      </c>
      <c r="AV108" s="23" t="s">
        <v>862</v>
      </c>
      <c r="AW108" s="23" t="s">
        <v>839</v>
      </c>
    </row>
    <row r="109" spans="1:51">
      <c r="A109" s="31"/>
      <c r="B109" s="31" t="s">
        <v>1018</v>
      </c>
      <c r="C109" s="31"/>
      <c r="D109" t="s">
        <v>1008</v>
      </c>
      <c r="E109">
        <v>2023</v>
      </c>
      <c r="F109">
        <v>1903</v>
      </c>
      <c r="G109">
        <v>2018</v>
      </c>
      <c r="H109">
        <v>2018</v>
      </c>
      <c r="I109">
        <v>2013</v>
      </c>
      <c r="J109">
        <v>2017</v>
      </c>
      <c r="K109">
        <v>1924</v>
      </c>
      <c r="L109">
        <v>1886</v>
      </c>
      <c r="M109">
        <v>2023</v>
      </c>
      <c r="N109">
        <v>2022</v>
      </c>
      <c r="O109">
        <v>2018</v>
      </c>
      <c r="P109">
        <v>1955</v>
      </c>
      <c r="Q109">
        <v>2010</v>
      </c>
      <c r="R109">
        <v>2011</v>
      </c>
      <c r="S109">
        <v>2010</v>
      </c>
      <c r="T109">
        <v>2024</v>
      </c>
      <c r="U109">
        <v>1988</v>
      </c>
      <c r="V109">
        <v>2024</v>
      </c>
      <c r="W109">
        <v>2023</v>
      </c>
      <c r="X109">
        <v>2014</v>
      </c>
      <c r="Y109">
        <v>2013</v>
      </c>
      <c r="Z109">
        <v>2014</v>
      </c>
      <c r="AA109">
        <v>2013</v>
      </c>
      <c r="AB109">
        <v>2014</v>
      </c>
      <c r="AC109">
        <v>2013</v>
      </c>
      <c r="AD109">
        <v>2014</v>
      </c>
      <c r="AE109">
        <v>2013</v>
      </c>
      <c r="AF109">
        <v>2013</v>
      </c>
      <c r="AG109">
        <v>2013</v>
      </c>
      <c r="AH109">
        <v>2013</v>
      </c>
      <c r="AI109">
        <v>1966</v>
      </c>
      <c r="AJ109">
        <v>2021</v>
      </c>
      <c r="AK109">
        <v>2009</v>
      </c>
      <c r="AL109">
        <v>2023</v>
      </c>
      <c r="AM109">
        <v>2023</v>
      </c>
      <c r="AN109">
        <v>2017</v>
      </c>
      <c r="AO109">
        <v>2012</v>
      </c>
      <c r="AP109">
        <v>2013</v>
      </c>
      <c r="AQ109">
        <v>2013</v>
      </c>
      <c r="AR109">
        <v>2009</v>
      </c>
      <c r="AS109">
        <v>2014</v>
      </c>
      <c r="AT109">
        <v>2005</v>
      </c>
      <c r="AU109">
        <v>2000</v>
      </c>
      <c r="AV109">
        <v>2011</v>
      </c>
      <c r="AW109">
        <v>2000</v>
      </c>
    </row>
    <row r="110" spans="1:51">
      <c r="A110" s="31"/>
      <c r="B110" s="31" t="s">
        <v>1019</v>
      </c>
      <c r="C110" s="31"/>
      <c r="D110" t="s">
        <v>1010</v>
      </c>
      <c r="F110">
        <v>2013</v>
      </c>
      <c r="I110">
        <v>2014</v>
      </c>
      <c r="J110">
        <v>2019</v>
      </c>
      <c r="L110">
        <v>1887</v>
      </c>
      <c r="O110">
        <v>2024</v>
      </c>
      <c r="Q110">
        <v>2011</v>
      </c>
      <c r="R110">
        <v>2021</v>
      </c>
      <c r="AB110">
        <v>2017</v>
      </c>
      <c r="AI110">
        <v>1970</v>
      </c>
      <c r="AK110">
        <v>2018</v>
      </c>
      <c r="AL110">
        <v>2024</v>
      </c>
      <c r="AN110">
        <v>2022</v>
      </c>
      <c r="AR110">
        <v>2021</v>
      </c>
      <c r="AU110">
        <v>2003</v>
      </c>
      <c r="AV110">
        <v>2012</v>
      </c>
    </row>
    <row r="111" spans="1:51">
      <c r="A111" t="s">
        <v>804</v>
      </c>
      <c r="B111" s="22" t="s">
        <v>1011</v>
      </c>
      <c r="C111" t="s">
        <v>1008</v>
      </c>
      <c r="D111" t="s">
        <v>1010</v>
      </c>
      <c r="AX111" t="s">
        <v>1012</v>
      </c>
      <c r="AY111" t="s">
        <v>1013</v>
      </c>
    </row>
    <row r="112" spans="1:51">
      <c r="A112" t="s">
        <v>754</v>
      </c>
      <c r="B112" s="23" t="s">
        <v>931</v>
      </c>
      <c r="C112">
        <v>2023</v>
      </c>
      <c r="E112" s="28" t="str">
        <f>IFERROR(IF(AND(($C112-E$110)&gt;=0,E6&lt;$AX$51,E$110&gt;0),E6/($C112-E$110),""),"")</f>
        <v/>
      </c>
      <c r="F112" s="28">
        <f t="shared" ref="F112:AW112" si="33">IFERROR(IF(AND(($C112-F$110)&gt;=0,F6&lt;$AX$51,F$110&gt;0),F6/($C112-F$110),""),"")</f>
        <v>15.227644089719917</v>
      </c>
      <c r="G112" s="28" t="str">
        <f t="shared" si="33"/>
        <v/>
      </c>
      <c r="H112" s="28" t="str">
        <f t="shared" si="33"/>
        <v/>
      </c>
      <c r="I112" s="28">
        <f t="shared" si="33"/>
        <v>13.331819123338086</v>
      </c>
      <c r="J112" s="28">
        <f t="shared" si="33"/>
        <v>0.35730048306250822</v>
      </c>
      <c r="K112" s="28" t="str">
        <f t="shared" si="33"/>
        <v/>
      </c>
      <c r="L112" s="28">
        <f t="shared" si="33"/>
        <v>3.817780777409471</v>
      </c>
      <c r="M112" s="28" t="str">
        <f t="shared" si="33"/>
        <v/>
      </c>
      <c r="N112" s="28" t="str">
        <f t="shared" si="33"/>
        <v/>
      </c>
      <c r="O112" s="28" t="str">
        <f t="shared" si="33"/>
        <v/>
      </c>
      <c r="P112" s="28" t="str">
        <f t="shared" si="33"/>
        <v/>
      </c>
      <c r="Q112" s="28">
        <f t="shared" si="33"/>
        <v>69.225118426561366</v>
      </c>
      <c r="R112" s="28">
        <f t="shared" si="33"/>
        <v>277.31323544886152</v>
      </c>
      <c r="S112" s="28" t="str">
        <f t="shared" si="33"/>
        <v/>
      </c>
      <c r="T112" s="28" t="str">
        <f t="shared" si="33"/>
        <v/>
      </c>
      <c r="U112" s="28" t="str">
        <f t="shared" si="33"/>
        <v/>
      </c>
      <c r="V112" s="28" t="str">
        <f t="shared" si="33"/>
        <v/>
      </c>
      <c r="W112" s="28" t="str">
        <f t="shared" si="33"/>
        <v/>
      </c>
      <c r="X112" s="28" t="str">
        <f t="shared" si="33"/>
        <v/>
      </c>
      <c r="Y112" s="28" t="str">
        <f t="shared" si="33"/>
        <v/>
      </c>
      <c r="Z112" s="28" t="str">
        <f t="shared" si="33"/>
        <v/>
      </c>
      <c r="AA112" s="28" t="str">
        <f t="shared" si="33"/>
        <v/>
      </c>
      <c r="AB112" s="28" t="str">
        <f t="shared" si="33"/>
        <v/>
      </c>
      <c r="AC112" s="28" t="str">
        <f t="shared" si="33"/>
        <v/>
      </c>
      <c r="AD112" s="28" t="str">
        <f t="shared" si="33"/>
        <v/>
      </c>
      <c r="AE112" s="28" t="str">
        <f t="shared" si="33"/>
        <v/>
      </c>
      <c r="AF112" s="28" t="str">
        <f t="shared" si="33"/>
        <v/>
      </c>
      <c r="AG112" s="28" t="str">
        <f t="shared" si="33"/>
        <v/>
      </c>
      <c r="AH112" s="28" t="str">
        <f t="shared" si="33"/>
        <v/>
      </c>
      <c r="AI112" s="28">
        <f t="shared" si="33"/>
        <v>3.2494205811478842</v>
      </c>
      <c r="AJ112" s="28" t="str">
        <f t="shared" si="33"/>
        <v/>
      </c>
      <c r="AK112" s="28" t="str">
        <f t="shared" si="33"/>
        <v/>
      </c>
      <c r="AL112" s="28" t="str">
        <f t="shared" si="33"/>
        <v/>
      </c>
      <c r="AM112" s="28" t="str">
        <f t="shared" si="33"/>
        <v/>
      </c>
      <c r="AN112" s="28" t="str">
        <f t="shared" si="33"/>
        <v/>
      </c>
      <c r="AO112" s="28" t="str">
        <f t="shared" si="33"/>
        <v/>
      </c>
      <c r="AP112" s="28" t="str">
        <f t="shared" si="33"/>
        <v/>
      </c>
      <c r="AQ112" s="28" t="str">
        <f t="shared" si="33"/>
        <v/>
      </c>
      <c r="AR112" s="28">
        <f t="shared" si="33"/>
        <v>208.16986932717401</v>
      </c>
      <c r="AS112" s="28" t="str">
        <f t="shared" si="33"/>
        <v/>
      </c>
      <c r="AT112" s="28" t="str">
        <f t="shared" si="33"/>
        <v/>
      </c>
      <c r="AU112" s="28">
        <f t="shared" si="33"/>
        <v>23.953917976239836</v>
      </c>
      <c r="AV112" s="28">
        <f t="shared" si="33"/>
        <v>48.424854667516051</v>
      </c>
      <c r="AW112" s="28" t="str">
        <f t="shared" si="33"/>
        <v/>
      </c>
      <c r="AX112">
        <f>COUNT(E112:AW112)</f>
        <v>10</v>
      </c>
      <c r="AY112" s="28">
        <f>AVERAGE(E112:AW112)</f>
        <v>66.307096090103059</v>
      </c>
    </row>
    <row r="113" spans="1:51">
      <c r="A113" t="s">
        <v>754</v>
      </c>
      <c r="B113" s="23" t="s">
        <v>983</v>
      </c>
      <c r="C113">
        <v>1903</v>
      </c>
      <c r="D113">
        <v>2013</v>
      </c>
      <c r="E113" s="28" t="str">
        <f t="shared" ref="E113:AW118" si="34">IFERROR(IF(AND(($C113-E$110)&gt;=0,E7&lt;$AX$51,E$110&gt;0),E7/($C113-E$110),""),"")</f>
        <v/>
      </c>
      <c r="F113" s="28" t="str">
        <f t="shared" si="34"/>
        <v/>
      </c>
      <c r="G113" s="28" t="str">
        <f t="shared" si="34"/>
        <v/>
      </c>
      <c r="H113" s="28" t="str">
        <f t="shared" si="34"/>
        <v/>
      </c>
      <c r="I113" s="28" t="str">
        <f t="shared" si="34"/>
        <v/>
      </c>
      <c r="J113" s="28" t="str">
        <f t="shared" si="34"/>
        <v/>
      </c>
      <c r="K113" s="28" t="str">
        <f t="shared" si="34"/>
        <v/>
      </c>
      <c r="L113" s="28">
        <f t="shared" si="34"/>
        <v>31.429140392956924</v>
      </c>
      <c r="M113" s="28" t="str">
        <f t="shared" si="34"/>
        <v/>
      </c>
      <c r="N113" s="28" t="str">
        <f t="shared" si="34"/>
        <v/>
      </c>
      <c r="O113" s="28" t="str">
        <f t="shared" si="34"/>
        <v/>
      </c>
      <c r="P113" s="28" t="str">
        <f t="shared" si="34"/>
        <v/>
      </c>
      <c r="Q113" s="28" t="str">
        <f t="shared" si="34"/>
        <v/>
      </c>
      <c r="R113" s="28" t="str">
        <f t="shared" si="34"/>
        <v/>
      </c>
      <c r="S113" s="28" t="str">
        <f t="shared" si="34"/>
        <v/>
      </c>
      <c r="T113" s="28" t="str">
        <f t="shared" si="34"/>
        <v/>
      </c>
      <c r="U113" s="28" t="str">
        <f t="shared" si="34"/>
        <v/>
      </c>
      <c r="V113" s="28" t="str">
        <f t="shared" si="34"/>
        <v/>
      </c>
      <c r="W113" s="28" t="str">
        <f t="shared" si="34"/>
        <v/>
      </c>
      <c r="X113" s="28" t="str">
        <f t="shared" si="34"/>
        <v/>
      </c>
      <c r="Y113" s="28" t="str">
        <f t="shared" si="34"/>
        <v/>
      </c>
      <c r="Z113" s="28" t="str">
        <f t="shared" si="34"/>
        <v/>
      </c>
      <c r="AA113" s="28" t="str">
        <f t="shared" si="34"/>
        <v/>
      </c>
      <c r="AB113" s="28" t="str">
        <f t="shared" si="34"/>
        <v/>
      </c>
      <c r="AC113" s="28" t="str">
        <f t="shared" si="34"/>
        <v/>
      </c>
      <c r="AD113" s="28" t="str">
        <f t="shared" si="34"/>
        <v/>
      </c>
      <c r="AE113" s="28" t="str">
        <f t="shared" si="34"/>
        <v/>
      </c>
      <c r="AF113" s="28" t="str">
        <f t="shared" si="34"/>
        <v/>
      </c>
      <c r="AG113" s="28" t="str">
        <f t="shared" si="34"/>
        <v/>
      </c>
      <c r="AH113" s="28" t="str">
        <f t="shared" si="34"/>
        <v/>
      </c>
      <c r="AI113" s="28" t="str">
        <f t="shared" si="34"/>
        <v/>
      </c>
      <c r="AJ113" s="28" t="str">
        <f t="shared" si="34"/>
        <v/>
      </c>
      <c r="AK113" s="28" t="str">
        <f t="shared" si="34"/>
        <v/>
      </c>
      <c r="AL113" s="28" t="str">
        <f t="shared" si="34"/>
        <v/>
      </c>
      <c r="AM113" s="28" t="str">
        <f t="shared" si="34"/>
        <v/>
      </c>
      <c r="AN113" s="28" t="str">
        <f t="shared" si="34"/>
        <v/>
      </c>
      <c r="AO113" s="28" t="str">
        <f t="shared" si="34"/>
        <v/>
      </c>
      <c r="AP113" s="28" t="str">
        <f t="shared" si="34"/>
        <v/>
      </c>
      <c r="AQ113" s="28" t="str">
        <f t="shared" si="34"/>
        <v/>
      </c>
      <c r="AR113" s="28" t="str">
        <f t="shared" si="34"/>
        <v/>
      </c>
      <c r="AS113" s="28" t="str">
        <f t="shared" si="34"/>
        <v/>
      </c>
      <c r="AT113" s="28" t="str">
        <f t="shared" si="34"/>
        <v/>
      </c>
      <c r="AU113" s="28" t="str">
        <f t="shared" si="34"/>
        <v/>
      </c>
      <c r="AV113" s="28" t="str">
        <f t="shared" si="34"/>
        <v/>
      </c>
      <c r="AW113" s="28" t="str">
        <f t="shared" si="34"/>
        <v/>
      </c>
      <c r="AX113">
        <f t="shared" ref="AX113:AX156" si="35">COUNT(E113:AW113)</f>
        <v>1</v>
      </c>
      <c r="AY113" s="28">
        <f t="shared" ref="AY113:AY156" si="36">AVERAGE(E113:AW113)</f>
        <v>31.429140392956924</v>
      </c>
    </row>
    <row r="114" spans="1:51">
      <c r="A114" t="s">
        <v>754</v>
      </c>
      <c r="B114" s="23" t="s">
        <v>927</v>
      </c>
      <c r="C114">
        <v>2018</v>
      </c>
      <c r="E114" s="28" t="str">
        <f t="shared" si="34"/>
        <v/>
      </c>
      <c r="F114" s="28">
        <f t="shared" si="34"/>
        <v>30.618977618471014</v>
      </c>
      <c r="G114" s="28" t="str">
        <f t="shared" si="34"/>
        <v/>
      </c>
      <c r="H114" s="28" t="str">
        <f t="shared" si="34"/>
        <v/>
      </c>
      <c r="I114" s="28">
        <f t="shared" si="34"/>
        <v>29.510617800879448</v>
      </c>
      <c r="J114" s="28" t="str">
        <f t="shared" si="34"/>
        <v/>
      </c>
      <c r="K114" s="28" t="str">
        <f t="shared" si="34"/>
        <v/>
      </c>
      <c r="L114" s="28">
        <f t="shared" si="34"/>
        <v>4.2254659987079464</v>
      </c>
      <c r="M114" s="28" t="str">
        <f t="shared" si="34"/>
        <v/>
      </c>
      <c r="N114" s="28" t="str">
        <f t="shared" si="34"/>
        <v/>
      </c>
      <c r="O114" s="28" t="str">
        <f t="shared" si="34"/>
        <v/>
      </c>
      <c r="P114" s="28" t="str">
        <f t="shared" si="34"/>
        <v/>
      </c>
      <c r="Q114" s="28">
        <f t="shared" si="34"/>
        <v>117.01951200193639</v>
      </c>
      <c r="R114" s="28" t="str">
        <f t="shared" si="34"/>
        <v/>
      </c>
      <c r="S114" s="28" t="str">
        <f t="shared" si="34"/>
        <v/>
      </c>
      <c r="T114" s="28" t="str">
        <f t="shared" si="34"/>
        <v/>
      </c>
      <c r="U114" s="28" t="str">
        <f t="shared" si="34"/>
        <v/>
      </c>
      <c r="V114" s="28" t="str">
        <f t="shared" si="34"/>
        <v/>
      </c>
      <c r="W114" s="28" t="str">
        <f t="shared" si="34"/>
        <v/>
      </c>
      <c r="X114" s="28" t="str">
        <f t="shared" si="34"/>
        <v/>
      </c>
      <c r="Y114" s="28" t="str">
        <f t="shared" si="34"/>
        <v/>
      </c>
      <c r="Z114" s="28" t="str">
        <f t="shared" si="34"/>
        <v/>
      </c>
      <c r="AA114" s="28" t="str">
        <f t="shared" si="34"/>
        <v/>
      </c>
      <c r="AB114" s="28" t="str">
        <f t="shared" si="34"/>
        <v/>
      </c>
      <c r="AC114" s="28" t="str">
        <f t="shared" si="34"/>
        <v/>
      </c>
      <c r="AD114" s="28" t="str">
        <f t="shared" si="34"/>
        <v/>
      </c>
      <c r="AE114" s="28" t="str">
        <f t="shared" si="34"/>
        <v/>
      </c>
      <c r="AF114" s="28" t="str">
        <f t="shared" si="34"/>
        <v/>
      </c>
      <c r="AG114" s="28" t="str">
        <f t="shared" si="34"/>
        <v/>
      </c>
      <c r="AH114" s="28" t="str">
        <f t="shared" si="34"/>
        <v/>
      </c>
      <c r="AI114" s="28">
        <f t="shared" si="34"/>
        <v>4.1380959368403012</v>
      </c>
      <c r="AJ114" s="28" t="str">
        <f t="shared" si="34"/>
        <v/>
      </c>
      <c r="AK114" s="28" t="str">
        <f t="shared" si="34"/>
        <v/>
      </c>
      <c r="AL114" s="28" t="str">
        <f t="shared" si="34"/>
        <v/>
      </c>
      <c r="AM114" s="28" t="str">
        <f t="shared" si="34"/>
        <v/>
      </c>
      <c r="AN114" s="28" t="str">
        <f t="shared" si="34"/>
        <v/>
      </c>
      <c r="AO114" s="28" t="str">
        <f t="shared" si="34"/>
        <v/>
      </c>
      <c r="AP114" s="28" t="str">
        <f t="shared" si="34"/>
        <v/>
      </c>
      <c r="AQ114" s="28" t="str">
        <f t="shared" si="34"/>
        <v/>
      </c>
      <c r="AR114" s="28" t="str">
        <f t="shared" si="34"/>
        <v/>
      </c>
      <c r="AS114" s="28" t="str">
        <f t="shared" si="34"/>
        <v/>
      </c>
      <c r="AT114" s="28" t="str">
        <f t="shared" si="34"/>
        <v/>
      </c>
      <c r="AU114" s="28">
        <f t="shared" si="34"/>
        <v>31.050581525623773</v>
      </c>
      <c r="AV114" s="28">
        <f t="shared" si="34"/>
        <v>86.537813472594266</v>
      </c>
      <c r="AW114" s="28" t="str">
        <f t="shared" si="34"/>
        <v/>
      </c>
      <c r="AX114">
        <f t="shared" si="35"/>
        <v>7</v>
      </c>
      <c r="AY114" s="28">
        <f t="shared" si="36"/>
        <v>43.300152050721877</v>
      </c>
    </row>
    <row r="115" spans="1:51">
      <c r="A115" t="s">
        <v>754</v>
      </c>
      <c r="B115" s="23" t="s">
        <v>924</v>
      </c>
      <c r="C115">
        <v>2018</v>
      </c>
      <c r="E115" s="28" t="str">
        <f t="shared" si="34"/>
        <v/>
      </c>
      <c r="F115" s="28">
        <f t="shared" si="34"/>
        <v>15.152354875471005</v>
      </c>
      <c r="G115" s="28" t="str">
        <f t="shared" si="34"/>
        <v/>
      </c>
      <c r="H115" s="28" t="str">
        <f t="shared" si="34"/>
        <v/>
      </c>
      <c r="I115" s="28">
        <f t="shared" si="34"/>
        <v>16.441173625573541</v>
      </c>
      <c r="J115" s="28" t="str">
        <f t="shared" si="34"/>
        <v/>
      </c>
      <c r="K115" s="28" t="str">
        <f t="shared" si="34"/>
        <v/>
      </c>
      <c r="L115" s="28">
        <f t="shared" si="34"/>
        <v>3.486561134648166</v>
      </c>
      <c r="M115" s="28" t="str">
        <f t="shared" si="34"/>
        <v/>
      </c>
      <c r="N115" s="28" t="str">
        <f t="shared" si="34"/>
        <v/>
      </c>
      <c r="O115" s="28" t="str">
        <f t="shared" si="34"/>
        <v/>
      </c>
      <c r="P115" s="28" t="str">
        <f t="shared" si="34"/>
        <v/>
      </c>
      <c r="Q115" s="28">
        <f t="shared" si="34"/>
        <v>107.87287371438833</v>
      </c>
      <c r="R115" s="28" t="str">
        <f t="shared" si="34"/>
        <v/>
      </c>
      <c r="S115" s="28" t="str">
        <f t="shared" si="34"/>
        <v/>
      </c>
      <c r="T115" s="28" t="str">
        <f t="shared" si="34"/>
        <v/>
      </c>
      <c r="U115" s="28" t="str">
        <f t="shared" si="34"/>
        <v/>
      </c>
      <c r="V115" s="28" t="str">
        <f t="shared" si="34"/>
        <v/>
      </c>
      <c r="W115" s="28" t="str">
        <f t="shared" si="34"/>
        <v/>
      </c>
      <c r="X115" s="28" t="str">
        <f t="shared" si="34"/>
        <v/>
      </c>
      <c r="Y115" s="28" t="str">
        <f t="shared" si="34"/>
        <v/>
      </c>
      <c r="Z115" s="28" t="str">
        <f t="shared" si="34"/>
        <v/>
      </c>
      <c r="AA115" s="28" t="str">
        <f t="shared" si="34"/>
        <v/>
      </c>
      <c r="AB115" s="28" t="str">
        <f t="shared" si="34"/>
        <v/>
      </c>
      <c r="AC115" s="28" t="str">
        <f t="shared" si="34"/>
        <v/>
      </c>
      <c r="AD115" s="28" t="str">
        <f t="shared" si="34"/>
        <v/>
      </c>
      <c r="AE115" s="28" t="str">
        <f t="shared" si="34"/>
        <v/>
      </c>
      <c r="AF115" s="28" t="str">
        <f t="shared" si="34"/>
        <v/>
      </c>
      <c r="AG115" s="28" t="str">
        <f t="shared" si="34"/>
        <v/>
      </c>
      <c r="AH115" s="28" t="str">
        <f t="shared" si="34"/>
        <v/>
      </c>
      <c r="AI115" s="28">
        <f t="shared" si="34"/>
        <v>4.947809776031721</v>
      </c>
      <c r="AJ115" s="28" t="str">
        <f t="shared" si="34"/>
        <v/>
      </c>
      <c r="AK115" s="28" t="str">
        <f t="shared" si="34"/>
        <v/>
      </c>
      <c r="AL115" s="28" t="str">
        <f t="shared" si="34"/>
        <v/>
      </c>
      <c r="AM115" s="28" t="str">
        <f t="shared" si="34"/>
        <v/>
      </c>
      <c r="AN115" s="28" t="str">
        <f t="shared" si="34"/>
        <v/>
      </c>
      <c r="AO115" s="28" t="str">
        <f t="shared" si="34"/>
        <v/>
      </c>
      <c r="AP115" s="28" t="str">
        <f t="shared" si="34"/>
        <v/>
      </c>
      <c r="AQ115" s="28" t="str">
        <f t="shared" si="34"/>
        <v/>
      </c>
      <c r="AR115" s="28" t="str">
        <f t="shared" si="34"/>
        <v/>
      </c>
      <c r="AS115" s="28" t="str">
        <f t="shared" si="34"/>
        <v/>
      </c>
      <c r="AT115" s="28" t="str">
        <f t="shared" si="34"/>
        <v/>
      </c>
      <c r="AU115" s="28">
        <f t="shared" si="34"/>
        <v>27.447409927792719</v>
      </c>
      <c r="AV115" s="28">
        <f t="shared" si="34"/>
        <v>77.424545576638209</v>
      </c>
      <c r="AW115" s="28" t="str">
        <f t="shared" si="34"/>
        <v/>
      </c>
      <c r="AX115">
        <f t="shared" si="35"/>
        <v>7</v>
      </c>
      <c r="AY115" s="28">
        <f t="shared" si="36"/>
        <v>36.110389804363379</v>
      </c>
    </row>
    <row r="116" spans="1:51">
      <c r="A116" t="s">
        <v>754</v>
      </c>
      <c r="B116" s="23" t="s">
        <v>996</v>
      </c>
      <c r="C116">
        <v>2013</v>
      </c>
      <c r="D116">
        <v>2014</v>
      </c>
      <c r="E116" s="28" t="str">
        <f t="shared" si="34"/>
        <v/>
      </c>
      <c r="F116" s="28" t="str">
        <f t="shared" si="34"/>
        <v/>
      </c>
      <c r="G116" s="28" t="str">
        <f t="shared" si="34"/>
        <v/>
      </c>
      <c r="H116" s="28" t="str">
        <f t="shared" si="34"/>
        <v/>
      </c>
      <c r="I116" s="28" t="str">
        <f t="shared" si="34"/>
        <v/>
      </c>
      <c r="J116" s="28" t="str">
        <f t="shared" si="34"/>
        <v/>
      </c>
      <c r="K116" s="28" t="str">
        <f t="shared" si="34"/>
        <v/>
      </c>
      <c r="L116" s="28">
        <f t="shared" si="34"/>
        <v>4.092127211793458</v>
      </c>
      <c r="M116" s="28" t="str">
        <f t="shared" si="34"/>
        <v/>
      </c>
      <c r="N116" s="28" t="str">
        <f t="shared" si="34"/>
        <v/>
      </c>
      <c r="O116" s="28" t="str">
        <f t="shared" si="34"/>
        <v/>
      </c>
      <c r="P116" s="28" t="str">
        <f t="shared" si="34"/>
        <v/>
      </c>
      <c r="Q116" s="28">
        <f t="shared" si="34"/>
        <v>356.02180929575252</v>
      </c>
      <c r="R116" s="28" t="str">
        <f t="shared" si="34"/>
        <v/>
      </c>
      <c r="S116" s="28" t="str">
        <f t="shared" si="34"/>
        <v/>
      </c>
      <c r="T116" s="28" t="str">
        <f t="shared" si="34"/>
        <v/>
      </c>
      <c r="U116" s="28" t="str">
        <f t="shared" si="34"/>
        <v/>
      </c>
      <c r="V116" s="28" t="str">
        <f t="shared" si="34"/>
        <v/>
      </c>
      <c r="W116" s="28" t="str">
        <f t="shared" si="34"/>
        <v/>
      </c>
      <c r="X116" s="28" t="str">
        <f t="shared" si="34"/>
        <v/>
      </c>
      <c r="Y116" s="28" t="str">
        <f t="shared" si="34"/>
        <v/>
      </c>
      <c r="Z116" s="28" t="str">
        <f t="shared" si="34"/>
        <v/>
      </c>
      <c r="AA116" s="28" t="str">
        <f t="shared" si="34"/>
        <v/>
      </c>
      <c r="AB116" s="28" t="str">
        <f t="shared" si="34"/>
        <v/>
      </c>
      <c r="AC116" s="28" t="str">
        <f t="shared" si="34"/>
        <v/>
      </c>
      <c r="AD116" s="28" t="str">
        <f t="shared" si="34"/>
        <v/>
      </c>
      <c r="AE116" s="28" t="str">
        <f t="shared" si="34"/>
        <v/>
      </c>
      <c r="AF116" s="28" t="str">
        <f t="shared" si="34"/>
        <v/>
      </c>
      <c r="AG116" s="28" t="str">
        <f t="shared" si="34"/>
        <v/>
      </c>
      <c r="AH116" s="28" t="str">
        <f t="shared" si="34"/>
        <v/>
      </c>
      <c r="AI116" s="28">
        <f t="shared" si="34"/>
        <v>6.5613689096156378</v>
      </c>
      <c r="AJ116" s="28" t="str">
        <f t="shared" si="34"/>
        <v/>
      </c>
      <c r="AK116" s="28" t="str">
        <f t="shared" si="34"/>
        <v/>
      </c>
      <c r="AL116" s="28" t="str">
        <f t="shared" si="34"/>
        <v/>
      </c>
      <c r="AM116" s="28" t="str">
        <f t="shared" si="34"/>
        <v/>
      </c>
      <c r="AN116" s="28" t="str">
        <f t="shared" si="34"/>
        <v/>
      </c>
      <c r="AO116" s="28" t="str">
        <f t="shared" si="34"/>
        <v/>
      </c>
      <c r="AP116" s="28" t="str">
        <f t="shared" si="34"/>
        <v/>
      </c>
      <c r="AQ116" s="28" t="str">
        <f t="shared" si="34"/>
        <v/>
      </c>
      <c r="AR116" s="28" t="str">
        <f t="shared" si="34"/>
        <v/>
      </c>
      <c r="AS116" s="28" t="str">
        <f t="shared" si="34"/>
        <v/>
      </c>
      <c r="AT116" s="28" t="str">
        <f t="shared" si="34"/>
        <v/>
      </c>
      <c r="AU116" s="28">
        <f t="shared" si="34"/>
        <v>36.239430529911544</v>
      </c>
      <c r="AV116" s="28">
        <f t="shared" si="34"/>
        <v>415.88677294191018</v>
      </c>
      <c r="AW116" s="28" t="str">
        <f t="shared" si="34"/>
        <v/>
      </c>
      <c r="AX116">
        <f t="shared" si="35"/>
        <v>5</v>
      </c>
      <c r="AY116" s="28">
        <f t="shared" si="36"/>
        <v>163.76030177779666</v>
      </c>
    </row>
    <row r="117" spans="1:51">
      <c r="A117" t="s">
        <v>754</v>
      </c>
      <c r="B117" s="23" t="s">
        <v>988</v>
      </c>
      <c r="C117">
        <v>2017</v>
      </c>
      <c r="D117">
        <v>2019</v>
      </c>
      <c r="E117" s="28" t="str">
        <f t="shared" si="34"/>
        <v/>
      </c>
      <c r="F117" s="28">
        <f t="shared" si="34"/>
        <v>37.992141300409351</v>
      </c>
      <c r="G117" s="28" t="str">
        <f t="shared" si="34"/>
        <v/>
      </c>
      <c r="H117" s="28" t="str">
        <f t="shared" si="34"/>
        <v/>
      </c>
      <c r="I117" s="28">
        <f t="shared" si="34"/>
        <v>39.843321849966166</v>
      </c>
      <c r="J117" s="28" t="str">
        <f t="shared" si="34"/>
        <v/>
      </c>
      <c r="K117" s="28" t="str">
        <f t="shared" si="34"/>
        <v/>
      </c>
      <c r="L117" s="28">
        <f t="shared" si="34"/>
        <v>4.0037585233294548</v>
      </c>
      <c r="M117" s="28" t="str">
        <f t="shared" si="34"/>
        <v/>
      </c>
      <c r="N117" s="28" t="str">
        <f t="shared" si="34"/>
        <v/>
      </c>
      <c r="O117" s="28" t="str">
        <f t="shared" si="34"/>
        <v/>
      </c>
      <c r="P117" s="28" t="str">
        <f t="shared" si="34"/>
        <v/>
      </c>
      <c r="Q117" s="28">
        <f t="shared" si="34"/>
        <v>138.34282702994358</v>
      </c>
      <c r="R117" s="28" t="str">
        <f t="shared" si="34"/>
        <v/>
      </c>
      <c r="S117" s="28" t="str">
        <f t="shared" si="34"/>
        <v/>
      </c>
      <c r="T117" s="28" t="str">
        <f t="shared" si="34"/>
        <v/>
      </c>
      <c r="U117" s="28" t="str">
        <f t="shared" si="34"/>
        <v/>
      </c>
      <c r="V117" s="28" t="str">
        <f t="shared" si="34"/>
        <v/>
      </c>
      <c r="W117" s="28" t="str">
        <f t="shared" si="34"/>
        <v/>
      </c>
      <c r="X117" s="28" t="str">
        <f t="shared" si="34"/>
        <v/>
      </c>
      <c r="Y117" s="28" t="str">
        <f t="shared" si="34"/>
        <v/>
      </c>
      <c r="Z117" s="28" t="str">
        <f t="shared" si="34"/>
        <v/>
      </c>
      <c r="AA117" s="28" t="str">
        <f t="shared" si="34"/>
        <v/>
      </c>
      <c r="AB117" s="28" t="str">
        <f t="shared" si="34"/>
        <v/>
      </c>
      <c r="AC117" s="28" t="str">
        <f t="shared" si="34"/>
        <v/>
      </c>
      <c r="AD117" s="28" t="str">
        <f t="shared" si="34"/>
        <v/>
      </c>
      <c r="AE117" s="28" t="str">
        <f t="shared" si="34"/>
        <v/>
      </c>
      <c r="AF117" s="28" t="str">
        <f t="shared" si="34"/>
        <v/>
      </c>
      <c r="AG117" s="28" t="str">
        <f t="shared" si="34"/>
        <v/>
      </c>
      <c r="AH117" s="28" t="str">
        <f t="shared" si="34"/>
        <v/>
      </c>
      <c r="AI117" s="28">
        <f t="shared" si="34"/>
        <v>3.6874558603794094</v>
      </c>
      <c r="AJ117" s="28" t="str">
        <f t="shared" si="34"/>
        <v/>
      </c>
      <c r="AK117" s="28" t="str">
        <f t="shared" si="34"/>
        <v/>
      </c>
      <c r="AL117" s="28" t="str">
        <f t="shared" si="34"/>
        <v/>
      </c>
      <c r="AM117" s="28" t="str">
        <f t="shared" si="34"/>
        <v/>
      </c>
      <c r="AN117" s="28" t="str">
        <f t="shared" si="34"/>
        <v/>
      </c>
      <c r="AO117" s="28" t="str">
        <f t="shared" si="34"/>
        <v/>
      </c>
      <c r="AP117" s="28" t="str">
        <f t="shared" si="34"/>
        <v/>
      </c>
      <c r="AQ117" s="28" t="str">
        <f t="shared" si="34"/>
        <v/>
      </c>
      <c r="AR117" s="28" t="str">
        <f t="shared" si="34"/>
        <v/>
      </c>
      <c r="AS117" s="28" t="str">
        <f t="shared" si="34"/>
        <v/>
      </c>
      <c r="AT117" s="28" t="str">
        <f t="shared" si="34"/>
        <v/>
      </c>
      <c r="AU117" s="28">
        <f t="shared" si="34"/>
        <v>34.167976467959413</v>
      </c>
      <c r="AV117" s="28">
        <f t="shared" si="34"/>
        <v>106.38928921023648</v>
      </c>
      <c r="AW117" s="28" t="str">
        <f t="shared" si="34"/>
        <v/>
      </c>
      <c r="AX117">
        <f t="shared" si="35"/>
        <v>7</v>
      </c>
      <c r="AY117" s="28">
        <f t="shared" si="36"/>
        <v>52.060967177460547</v>
      </c>
    </row>
    <row r="118" spans="1:51">
      <c r="A118" t="s">
        <v>817</v>
      </c>
      <c r="B118" s="23" t="s">
        <v>824</v>
      </c>
      <c r="C118">
        <v>1924</v>
      </c>
      <c r="E118" s="28" t="str">
        <f t="shared" si="34"/>
        <v/>
      </c>
      <c r="F118" s="28" t="str">
        <f t="shared" si="34"/>
        <v/>
      </c>
      <c r="G118" s="28" t="str">
        <f t="shared" si="34"/>
        <v/>
      </c>
      <c r="H118" s="28" t="str">
        <f t="shared" si="34"/>
        <v/>
      </c>
      <c r="I118" s="28" t="str">
        <f t="shared" si="34"/>
        <v/>
      </c>
      <c r="J118" s="28" t="str">
        <f t="shared" si="34"/>
        <v/>
      </c>
      <c r="K118" s="28" t="str">
        <f t="shared" si="34"/>
        <v/>
      </c>
      <c r="L118" s="28">
        <f t="shared" si="34"/>
        <v>0.72066053356991322</v>
      </c>
      <c r="M118" s="28" t="str">
        <f t="shared" si="34"/>
        <v/>
      </c>
      <c r="N118" s="28" t="str">
        <f t="shared" si="34"/>
        <v/>
      </c>
      <c r="O118" s="28" t="str">
        <f t="shared" si="34"/>
        <v/>
      </c>
      <c r="P118" s="28" t="str">
        <f t="shared" si="34"/>
        <v/>
      </c>
      <c r="Q118" s="28" t="str">
        <f t="shared" si="34"/>
        <v/>
      </c>
      <c r="R118" s="28" t="str">
        <f t="shared" si="34"/>
        <v/>
      </c>
      <c r="S118" s="28" t="str">
        <f t="shared" si="34"/>
        <v/>
      </c>
      <c r="T118" s="28" t="str">
        <f t="shared" si="34"/>
        <v/>
      </c>
      <c r="U118" s="28" t="str">
        <f t="shared" si="34"/>
        <v/>
      </c>
      <c r="V118" s="28" t="str">
        <f t="shared" si="34"/>
        <v/>
      </c>
      <c r="W118" s="28" t="str">
        <f t="shared" si="34"/>
        <v/>
      </c>
      <c r="X118" s="28" t="str">
        <f t="shared" si="34"/>
        <v/>
      </c>
      <c r="Y118" s="28" t="str">
        <f t="shared" si="34"/>
        <v/>
      </c>
      <c r="Z118" s="28" t="str">
        <f t="shared" si="34"/>
        <v/>
      </c>
      <c r="AA118" s="28" t="str">
        <f t="shared" si="34"/>
        <v/>
      </c>
      <c r="AB118" s="28" t="str">
        <f t="shared" si="34"/>
        <v/>
      </c>
      <c r="AC118" s="28" t="str">
        <f t="shared" si="34"/>
        <v/>
      </c>
      <c r="AD118" s="28" t="str">
        <f t="shared" si="34"/>
        <v/>
      </c>
      <c r="AE118" s="28" t="str">
        <f t="shared" si="34"/>
        <v/>
      </c>
      <c r="AF118" s="28" t="str">
        <f t="shared" si="34"/>
        <v/>
      </c>
      <c r="AG118" s="28" t="str">
        <f t="shared" si="34"/>
        <v/>
      </c>
      <c r="AH118" s="28" t="str">
        <f t="shared" si="34"/>
        <v/>
      </c>
      <c r="AI118" s="28" t="str">
        <f t="shared" ref="AI118:AW118" si="37">IFERROR(IF(AND(($C118-AI$110)&gt;=0,AI12&lt;$AX$51,AI$110&gt;0),AI12/($C118-AI$110),""),"")</f>
        <v/>
      </c>
      <c r="AJ118" s="28" t="str">
        <f t="shared" si="37"/>
        <v/>
      </c>
      <c r="AK118" s="28" t="str">
        <f t="shared" si="37"/>
        <v/>
      </c>
      <c r="AL118" s="28" t="str">
        <f t="shared" si="37"/>
        <v/>
      </c>
      <c r="AM118" s="28" t="str">
        <f t="shared" si="37"/>
        <v/>
      </c>
      <c r="AN118" s="28" t="str">
        <f t="shared" si="37"/>
        <v/>
      </c>
      <c r="AO118" s="28" t="str">
        <f t="shared" si="37"/>
        <v/>
      </c>
      <c r="AP118" s="28" t="str">
        <f t="shared" si="37"/>
        <v/>
      </c>
      <c r="AQ118" s="28" t="str">
        <f t="shared" si="37"/>
        <v/>
      </c>
      <c r="AR118" s="28" t="str">
        <f t="shared" si="37"/>
        <v/>
      </c>
      <c r="AS118" s="28" t="str">
        <f t="shared" si="37"/>
        <v/>
      </c>
      <c r="AT118" s="28" t="str">
        <f t="shared" si="37"/>
        <v/>
      </c>
      <c r="AU118" s="28" t="str">
        <f t="shared" si="37"/>
        <v/>
      </c>
      <c r="AV118" s="28" t="str">
        <f t="shared" si="37"/>
        <v/>
      </c>
      <c r="AW118" s="28" t="str">
        <f t="shared" si="37"/>
        <v/>
      </c>
      <c r="AX118">
        <f t="shared" si="35"/>
        <v>1</v>
      </c>
      <c r="AY118" s="28">
        <f t="shared" si="36"/>
        <v>0.72066053356991322</v>
      </c>
    </row>
    <row r="119" spans="1:51">
      <c r="A119" t="s">
        <v>817</v>
      </c>
      <c r="B119" s="23" t="s">
        <v>816</v>
      </c>
      <c r="C119">
        <v>1886</v>
      </c>
      <c r="D119">
        <v>1887</v>
      </c>
      <c r="E119" s="28" t="str">
        <f t="shared" ref="E119:AW124" si="38">IFERROR(IF(AND(($C119-E$110)&gt;=0,E13&lt;$AX$51,E$110&gt;0),E13/($C119-E$110),""),"")</f>
        <v/>
      </c>
      <c r="F119" s="28" t="str">
        <f t="shared" si="38"/>
        <v/>
      </c>
      <c r="G119" s="28" t="str">
        <f t="shared" si="38"/>
        <v/>
      </c>
      <c r="H119" s="28" t="str">
        <f t="shared" si="38"/>
        <v/>
      </c>
      <c r="I119" s="28" t="str">
        <f t="shared" si="38"/>
        <v/>
      </c>
      <c r="J119" s="28" t="str">
        <f t="shared" si="38"/>
        <v/>
      </c>
      <c r="K119" s="28" t="str">
        <f t="shared" si="38"/>
        <v/>
      </c>
      <c r="L119" s="28" t="str">
        <f t="shared" si="38"/>
        <v/>
      </c>
      <c r="M119" s="28" t="str">
        <f t="shared" si="38"/>
        <v/>
      </c>
      <c r="N119" s="28" t="str">
        <f t="shared" si="38"/>
        <v/>
      </c>
      <c r="O119" s="28" t="str">
        <f t="shared" si="38"/>
        <v/>
      </c>
      <c r="P119" s="28" t="str">
        <f t="shared" si="38"/>
        <v/>
      </c>
      <c r="Q119" s="28" t="str">
        <f t="shared" si="38"/>
        <v/>
      </c>
      <c r="R119" s="28" t="str">
        <f t="shared" si="38"/>
        <v/>
      </c>
      <c r="S119" s="28" t="str">
        <f t="shared" si="38"/>
        <v/>
      </c>
      <c r="T119" s="28" t="str">
        <f t="shared" si="38"/>
        <v/>
      </c>
      <c r="U119" s="28" t="str">
        <f t="shared" si="38"/>
        <v/>
      </c>
      <c r="V119" s="28" t="str">
        <f t="shared" si="38"/>
        <v/>
      </c>
      <c r="W119" s="28" t="str">
        <f t="shared" si="38"/>
        <v/>
      </c>
      <c r="X119" s="28" t="str">
        <f t="shared" si="38"/>
        <v/>
      </c>
      <c r="Y119" s="28" t="str">
        <f t="shared" si="38"/>
        <v/>
      </c>
      <c r="Z119" s="28" t="str">
        <f t="shared" si="38"/>
        <v/>
      </c>
      <c r="AA119" s="28" t="str">
        <f t="shared" si="38"/>
        <v/>
      </c>
      <c r="AB119" s="28" t="str">
        <f t="shared" si="38"/>
        <v/>
      </c>
      <c r="AC119" s="28" t="str">
        <f t="shared" si="38"/>
        <v/>
      </c>
      <c r="AD119" s="28" t="str">
        <f t="shared" si="38"/>
        <v/>
      </c>
      <c r="AE119" s="28" t="str">
        <f t="shared" si="38"/>
        <v/>
      </c>
      <c r="AF119" s="28" t="str">
        <f t="shared" si="38"/>
        <v/>
      </c>
      <c r="AG119" s="28" t="str">
        <f t="shared" si="38"/>
        <v/>
      </c>
      <c r="AH119" s="28" t="str">
        <f t="shared" si="38"/>
        <v/>
      </c>
      <c r="AI119" s="28" t="str">
        <f t="shared" si="38"/>
        <v/>
      </c>
      <c r="AJ119" s="28" t="str">
        <f t="shared" si="38"/>
        <v/>
      </c>
      <c r="AK119" s="28" t="str">
        <f t="shared" si="38"/>
        <v/>
      </c>
      <c r="AL119" s="28" t="str">
        <f t="shared" si="38"/>
        <v/>
      </c>
      <c r="AM119" s="28" t="str">
        <f t="shared" si="38"/>
        <v/>
      </c>
      <c r="AN119" s="28" t="str">
        <f t="shared" si="38"/>
        <v/>
      </c>
      <c r="AO119" s="28" t="str">
        <f t="shared" si="38"/>
        <v/>
      </c>
      <c r="AP119" s="28" t="str">
        <f t="shared" si="38"/>
        <v/>
      </c>
      <c r="AQ119" s="28" t="str">
        <f t="shared" si="38"/>
        <v/>
      </c>
      <c r="AR119" s="28" t="str">
        <f t="shared" si="38"/>
        <v/>
      </c>
      <c r="AS119" s="28" t="str">
        <f t="shared" si="38"/>
        <v/>
      </c>
      <c r="AT119" s="28" t="str">
        <f t="shared" si="38"/>
        <v/>
      </c>
      <c r="AU119" s="28" t="str">
        <f t="shared" si="38"/>
        <v/>
      </c>
      <c r="AV119" s="28" t="str">
        <f t="shared" si="38"/>
        <v/>
      </c>
      <c r="AW119" s="28" t="str">
        <f t="shared" si="38"/>
        <v/>
      </c>
      <c r="AX119">
        <f t="shared" si="35"/>
        <v>0</v>
      </c>
      <c r="AY119" s="28" t="e">
        <f t="shared" si="36"/>
        <v>#DIV/0!</v>
      </c>
    </row>
    <row r="120" spans="1:51">
      <c r="A120" t="s">
        <v>738</v>
      </c>
      <c r="B120" s="23" t="s">
        <v>956</v>
      </c>
      <c r="C120">
        <v>2023</v>
      </c>
      <c r="E120" s="28" t="str">
        <f t="shared" si="38"/>
        <v/>
      </c>
      <c r="F120" s="28">
        <f t="shared" si="38"/>
        <v>40.660656089909679</v>
      </c>
      <c r="G120" s="28" t="str">
        <f t="shared" si="38"/>
        <v/>
      </c>
      <c r="H120" s="28" t="str">
        <f t="shared" si="38"/>
        <v/>
      </c>
      <c r="I120" s="28">
        <f t="shared" si="38"/>
        <v>48.412916749078811</v>
      </c>
      <c r="J120" s="28">
        <f t="shared" si="38"/>
        <v>138.66696516995259</v>
      </c>
      <c r="K120" s="28" t="str">
        <f t="shared" si="38"/>
        <v/>
      </c>
      <c r="L120" s="28">
        <f t="shared" si="38"/>
        <v>5.3946981536066554</v>
      </c>
      <c r="M120" s="28" t="str">
        <f t="shared" si="38"/>
        <v/>
      </c>
      <c r="N120" s="28" t="str">
        <f t="shared" si="38"/>
        <v/>
      </c>
      <c r="O120" s="28" t="str">
        <f t="shared" si="38"/>
        <v/>
      </c>
      <c r="P120" s="28" t="str">
        <f t="shared" si="38"/>
        <v/>
      </c>
      <c r="Q120" s="28">
        <f t="shared" si="38"/>
        <v>23.201187864973189</v>
      </c>
      <c r="R120" s="28">
        <f t="shared" si="38"/>
        <v>1.5004108691816471</v>
      </c>
      <c r="S120" s="28" t="str">
        <f t="shared" si="38"/>
        <v/>
      </c>
      <c r="T120" s="28" t="str">
        <f t="shared" si="38"/>
        <v/>
      </c>
      <c r="U120" s="28" t="str">
        <f t="shared" si="38"/>
        <v/>
      </c>
      <c r="V120" s="28" t="str">
        <f t="shared" si="38"/>
        <v/>
      </c>
      <c r="W120" s="28" t="str">
        <f t="shared" si="38"/>
        <v/>
      </c>
      <c r="X120" s="28" t="str">
        <f t="shared" si="38"/>
        <v/>
      </c>
      <c r="Y120" s="28" t="str">
        <f t="shared" si="38"/>
        <v/>
      </c>
      <c r="Z120" s="28" t="str">
        <f t="shared" si="38"/>
        <v/>
      </c>
      <c r="AA120" s="28" t="str">
        <f t="shared" si="38"/>
        <v/>
      </c>
      <c r="AB120" s="28" t="str">
        <f t="shared" si="38"/>
        <v/>
      </c>
      <c r="AC120" s="28" t="str">
        <f t="shared" si="38"/>
        <v/>
      </c>
      <c r="AD120" s="28" t="str">
        <f t="shared" si="38"/>
        <v/>
      </c>
      <c r="AE120" s="28" t="str">
        <f t="shared" si="38"/>
        <v/>
      </c>
      <c r="AF120" s="28" t="str">
        <f t="shared" si="38"/>
        <v/>
      </c>
      <c r="AG120" s="28" t="str">
        <f t="shared" si="38"/>
        <v/>
      </c>
      <c r="AH120" s="28" t="str">
        <f t="shared" si="38"/>
        <v/>
      </c>
      <c r="AI120" s="28">
        <f t="shared" si="38"/>
        <v>13.46840508866795</v>
      </c>
      <c r="AJ120" s="28" t="str">
        <f t="shared" si="38"/>
        <v/>
      </c>
      <c r="AK120" s="28" t="str">
        <f t="shared" si="38"/>
        <v/>
      </c>
      <c r="AL120" s="28" t="str">
        <f t="shared" si="38"/>
        <v/>
      </c>
      <c r="AM120" s="28" t="str">
        <f t="shared" si="38"/>
        <v/>
      </c>
      <c r="AN120" s="28" t="str">
        <f t="shared" si="38"/>
        <v/>
      </c>
      <c r="AO120" s="28" t="str">
        <f t="shared" si="38"/>
        <v/>
      </c>
      <c r="AP120" s="28" t="str">
        <f t="shared" si="38"/>
        <v/>
      </c>
      <c r="AQ120" s="28" t="str">
        <f t="shared" si="38"/>
        <v/>
      </c>
      <c r="AR120" s="28">
        <f t="shared" si="38"/>
        <v>87.079792565535755</v>
      </c>
      <c r="AS120" s="28" t="str">
        <f t="shared" si="38"/>
        <v/>
      </c>
      <c r="AT120" s="28" t="str">
        <f t="shared" si="38"/>
        <v/>
      </c>
      <c r="AU120" s="28">
        <f t="shared" si="38"/>
        <v>4.9974950763583106</v>
      </c>
      <c r="AV120" s="28">
        <f t="shared" si="38"/>
        <v>6.5386701219662378</v>
      </c>
      <c r="AW120" s="28" t="str">
        <f t="shared" si="38"/>
        <v/>
      </c>
      <c r="AX120">
        <f t="shared" si="35"/>
        <v>10</v>
      </c>
      <c r="AY120" s="28">
        <f t="shared" si="36"/>
        <v>36.992119774923076</v>
      </c>
    </row>
    <row r="121" spans="1:51">
      <c r="A121" t="s">
        <v>738</v>
      </c>
      <c r="B121" s="23" t="s">
        <v>989</v>
      </c>
      <c r="C121">
        <v>2022</v>
      </c>
      <c r="E121" s="28" t="str">
        <f t="shared" si="38"/>
        <v/>
      </c>
      <c r="F121" s="28">
        <f t="shared" si="38"/>
        <v>93.262258363891775</v>
      </c>
      <c r="G121" s="28" t="str">
        <f t="shared" si="38"/>
        <v/>
      </c>
      <c r="H121" s="28" t="str">
        <f t="shared" si="38"/>
        <v/>
      </c>
      <c r="I121" s="28">
        <f t="shared" si="38"/>
        <v>108.22842803866158</v>
      </c>
      <c r="J121" s="28">
        <f t="shared" si="38"/>
        <v>327.43674792491123</v>
      </c>
      <c r="K121" s="28" t="str">
        <f t="shared" si="38"/>
        <v/>
      </c>
      <c r="L121" s="28">
        <f t="shared" si="38"/>
        <v>8.4177533445877319</v>
      </c>
      <c r="M121" s="28" t="str">
        <f t="shared" si="38"/>
        <v/>
      </c>
      <c r="N121" s="28" t="str">
        <f t="shared" si="38"/>
        <v/>
      </c>
      <c r="O121" s="28" t="str">
        <f t="shared" si="38"/>
        <v/>
      </c>
      <c r="P121" s="28" t="str">
        <f t="shared" si="38"/>
        <v/>
      </c>
      <c r="Q121" s="28">
        <f t="shared" si="38"/>
        <v>14.816967040269681</v>
      </c>
      <c r="R121" s="28">
        <f t="shared" si="38"/>
        <v>438.85463514670687</v>
      </c>
      <c r="S121" s="28" t="str">
        <f t="shared" si="38"/>
        <v/>
      </c>
      <c r="T121" s="28" t="str">
        <f t="shared" si="38"/>
        <v/>
      </c>
      <c r="U121" s="28" t="str">
        <f t="shared" si="38"/>
        <v/>
      </c>
      <c r="V121" s="28" t="str">
        <f t="shared" si="38"/>
        <v/>
      </c>
      <c r="W121" s="28" t="str">
        <f t="shared" si="38"/>
        <v/>
      </c>
      <c r="X121" s="28" t="str">
        <f t="shared" si="38"/>
        <v/>
      </c>
      <c r="Y121" s="28" t="str">
        <f t="shared" si="38"/>
        <v/>
      </c>
      <c r="Z121" s="28" t="str">
        <f t="shared" si="38"/>
        <v/>
      </c>
      <c r="AA121" s="28" t="str">
        <f t="shared" si="38"/>
        <v/>
      </c>
      <c r="AB121" s="28">
        <f t="shared" si="38"/>
        <v>180.66395735269089</v>
      </c>
      <c r="AC121" s="28" t="str">
        <f t="shared" si="38"/>
        <v/>
      </c>
      <c r="AD121" s="28" t="str">
        <f t="shared" si="38"/>
        <v/>
      </c>
      <c r="AE121" s="28" t="str">
        <f t="shared" si="38"/>
        <v/>
      </c>
      <c r="AF121" s="28" t="str">
        <f t="shared" si="38"/>
        <v/>
      </c>
      <c r="AG121" s="28" t="str">
        <f t="shared" si="38"/>
        <v/>
      </c>
      <c r="AH121" s="28" t="str">
        <f t="shared" si="38"/>
        <v/>
      </c>
      <c r="AI121" s="28">
        <f t="shared" si="38"/>
        <v>22.060823591095605</v>
      </c>
      <c r="AJ121" s="28" t="str">
        <f t="shared" si="38"/>
        <v/>
      </c>
      <c r="AK121" s="28">
        <f t="shared" si="38"/>
        <v>212.51466632540314</v>
      </c>
      <c r="AL121" s="28" t="str">
        <f t="shared" si="38"/>
        <v/>
      </c>
      <c r="AM121" s="28" t="str">
        <f t="shared" si="38"/>
        <v/>
      </c>
      <c r="AN121" s="28" t="str">
        <f t="shared" si="38"/>
        <v/>
      </c>
      <c r="AO121" s="28" t="str">
        <f t="shared" si="38"/>
        <v/>
      </c>
      <c r="AP121" s="28" t="str">
        <f t="shared" si="38"/>
        <v/>
      </c>
      <c r="AQ121" s="28" t="str">
        <f t="shared" si="38"/>
        <v/>
      </c>
      <c r="AR121" s="28">
        <f t="shared" si="38"/>
        <v>569.9458570643875</v>
      </c>
      <c r="AS121" s="28" t="str">
        <f t="shared" si="38"/>
        <v/>
      </c>
      <c r="AT121" s="28" t="str">
        <f t="shared" si="38"/>
        <v/>
      </c>
      <c r="AU121" s="28">
        <f t="shared" si="38"/>
        <v>26.524139940079664</v>
      </c>
      <c r="AV121" s="28">
        <f t="shared" si="38"/>
        <v>45.036414535802898</v>
      </c>
      <c r="AW121" s="28" t="str">
        <f t="shared" si="38"/>
        <v/>
      </c>
      <c r="AX121">
        <f t="shared" si="35"/>
        <v>12</v>
      </c>
      <c r="AY121" s="28">
        <f t="shared" si="36"/>
        <v>170.64688738904073</v>
      </c>
    </row>
    <row r="122" spans="1:51">
      <c r="A122" t="s">
        <v>738</v>
      </c>
      <c r="B122" s="23" t="s">
        <v>925</v>
      </c>
      <c r="C122">
        <v>2018</v>
      </c>
      <c r="D122">
        <v>2024</v>
      </c>
      <c r="E122" s="28" t="str">
        <f t="shared" si="38"/>
        <v/>
      </c>
      <c r="F122" s="28">
        <f t="shared" si="38"/>
        <v>192.52380324884751</v>
      </c>
      <c r="G122" s="28" t="str">
        <f t="shared" si="38"/>
        <v/>
      </c>
      <c r="H122" s="28" t="str">
        <f t="shared" si="38"/>
        <v/>
      </c>
      <c r="I122" s="28">
        <f t="shared" si="38"/>
        <v>247.16318234827565</v>
      </c>
      <c r="J122" s="28" t="str">
        <f t="shared" si="38"/>
        <v/>
      </c>
      <c r="K122" s="28" t="str">
        <f t="shared" si="38"/>
        <v/>
      </c>
      <c r="L122" s="28" t="str">
        <f t="shared" si="38"/>
        <v/>
      </c>
      <c r="M122" s="28" t="str">
        <f t="shared" si="38"/>
        <v/>
      </c>
      <c r="N122" s="28" t="str">
        <f t="shared" si="38"/>
        <v/>
      </c>
      <c r="O122" s="28" t="str">
        <f t="shared" si="38"/>
        <v/>
      </c>
      <c r="P122" s="28" t="str">
        <f t="shared" si="38"/>
        <v/>
      </c>
      <c r="Q122" s="28">
        <f t="shared" si="38"/>
        <v>40.908712496780616</v>
      </c>
      <c r="R122" s="28" t="str">
        <f t="shared" si="38"/>
        <v/>
      </c>
      <c r="S122" s="28" t="str">
        <f t="shared" si="38"/>
        <v/>
      </c>
      <c r="T122" s="28" t="str">
        <f t="shared" si="38"/>
        <v/>
      </c>
      <c r="U122" s="28" t="str">
        <f t="shared" si="38"/>
        <v/>
      </c>
      <c r="V122" s="28" t="str">
        <f t="shared" si="38"/>
        <v/>
      </c>
      <c r="W122" s="28" t="str">
        <f t="shared" si="38"/>
        <v/>
      </c>
      <c r="X122" s="28" t="str">
        <f t="shared" si="38"/>
        <v/>
      </c>
      <c r="Y122" s="28" t="str">
        <f t="shared" si="38"/>
        <v/>
      </c>
      <c r="Z122" s="28" t="str">
        <f t="shared" si="38"/>
        <v/>
      </c>
      <c r="AA122" s="28" t="str">
        <f t="shared" si="38"/>
        <v/>
      </c>
      <c r="AB122" s="28">
        <f t="shared" si="38"/>
        <v>789.96118896239182</v>
      </c>
      <c r="AC122" s="28" t="str">
        <f t="shared" si="38"/>
        <v/>
      </c>
      <c r="AD122" s="28" t="str">
        <f t="shared" si="38"/>
        <v/>
      </c>
      <c r="AE122" s="28" t="str">
        <f t="shared" si="38"/>
        <v/>
      </c>
      <c r="AF122" s="28" t="str">
        <f t="shared" si="38"/>
        <v/>
      </c>
      <c r="AG122" s="28" t="str">
        <f t="shared" si="38"/>
        <v/>
      </c>
      <c r="AH122" s="28" t="str">
        <f t="shared" si="38"/>
        <v/>
      </c>
      <c r="AI122" s="28" t="str">
        <f t="shared" si="38"/>
        <v/>
      </c>
      <c r="AJ122" s="28" t="str">
        <f t="shared" si="38"/>
        <v/>
      </c>
      <c r="AK122" s="28" t="str">
        <f t="shared" si="38"/>
        <v/>
      </c>
      <c r="AL122" s="28" t="str">
        <f t="shared" si="38"/>
        <v/>
      </c>
      <c r="AM122" s="28" t="str">
        <f t="shared" si="38"/>
        <v/>
      </c>
      <c r="AN122" s="28" t="str">
        <f t="shared" si="38"/>
        <v/>
      </c>
      <c r="AO122" s="28" t="str">
        <f t="shared" si="38"/>
        <v/>
      </c>
      <c r="AP122" s="28" t="str">
        <f t="shared" si="38"/>
        <v/>
      </c>
      <c r="AQ122" s="28" t="str">
        <f t="shared" si="38"/>
        <v/>
      </c>
      <c r="AR122" s="28" t="str">
        <f t="shared" si="38"/>
        <v/>
      </c>
      <c r="AS122" s="28" t="str">
        <f t="shared" si="38"/>
        <v/>
      </c>
      <c r="AT122" s="28" t="str">
        <f t="shared" si="38"/>
        <v/>
      </c>
      <c r="AU122" s="28">
        <f t="shared" si="38"/>
        <v>41.759341563689617</v>
      </c>
      <c r="AV122" s="28">
        <f t="shared" si="38"/>
        <v>95.470986056800143</v>
      </c>
      <c r="AW122" s="28" t="str">
        <f t="shared" si="38"/>
        <v/>
      </c>
      <c r="AX122">
        <f t="shared" si="35"/>
        <v>6</v>
      </c>
      <c r="AY122" s="28">
        <f t="shared" si="36"/>
        <v>234.63120244613091</v>
      </c>
    </row>
    <row r="123" spans="1:51">
      <c r="A123" t="s">
        <v>738</v>
      </c>
      <c r="B123" s="23" t="s">
        <v>826</v>
      </c>
      <c r="C123">
        <v>1955</v>
      </c>
      <c r="E123" s="28" t="str">
        <f t="shared" si="38"/>
        <v/>
      </c>
      <c r="F123" s="28" t="str">
        <f t="shared" si="38"/>
        <v/>
      </c>
      <c r="G123" s="28" t="str">
        <f t="shared" si="38"/>
        <v/>
      </c>
      <c r="H123" s="28" t="str">
        <f t="shared" si="38"/>
        <v/>
      </c>
      <c r="I123" s="28" t="str">
        <f t="shared" si="38"/>
        <v/>
      </c>
      <c r="J123" s="28" t="str">
        <f t="shared" si="38"/>
        <v/>
      </c>
      <c r="K123" s="28" t="str">
        <f t="shared" si="38"/>
        <v/>
      </c>
      <c r="L123" s="28">
        <f t="shared" si="38"/>
        <v>13.383772827408272</v>
      </c>
      <c r="M123" s="28" t="str">
        <f t="shared" si="38"/>
        <v/>
      </c>
      <c r="N123" s="28" t="str">
        <f t="shared" si="38"/>
        <v/>
      </c>
      <c r="O123" s="28" t="str">
        <f t="shared" si="38"/>
        <v/>
      </c>
      <c r="P123" s="28" t="str">
        <f t="shared" si="38"/>
        <v/>
      </c>
      <c r="Q123" s="28" t="str">
        <f t="shared" si="38"/>
        <v/>
      </c>
      <c r="R123" s="28" t="str">
        <f t="shared" si="38"/>
        <v/>
      </c>
      <c r="S123" s="28" t="str">
        <f t="shared" si="38"/>
        <v/>
      </c>
      <c r="T123" s="28" t="str">
        <f t="shared" si="38"/>
        <v/>
      </c>
      <c r="U123" s="28" t="str">
        <f t="shared" si="38"/>
        <v/>
      </c>
      <c r="V123" s="28" t="str">
        <f t="shared" si="38"/>
        <v/>
      </c>
      <c r="W123" s="28" t="str">
        <f t="shared" si="38"/>
        <v/>
      </c>
      <c r="X123" s="28" t="str">
        <f t="shared" si="38"/>
        <v/>
      </c>
      <c r="Y123" s="28" t="str">
        <f t="shared" si="38"/>
        <v/>
      </c>
      <c r="Z123" s="28" t="str">
        <f t="shared" si="38"/>
        <v/>
      </c>
      <c r="AA123" s="28" t="str">
        <f t="shared" si="38"/>
        <v/>
      </c>
      <c r="AB123" s="28" t="str">
        <f t="shared" si="38"/>
        <v/>
      </c>
      <c r="AC123" s="28" t="str">
        <f t="shared" si="38"/>
        <v/>
      </c>
      <c r="AD123" s="28" t="str">
        <f t="shared" si="38"/>
        <v/>
      </c>
      <c r="AE123" s="28" t="str">
        <f t="shared" si="38"/>
        <v/>
      </c>
      <c r="AF123" s="28" t="str">
        <f t="shared" si="38"/>
        <v/>
      </c>
      <c r="AG123" s="28" t="str">
        <f t="shared" si="38"/>
        <v/>
      </c>
      <c r="AH123" s="28" t="str">
        <f t="shared" si="38"/>
        <v/>
      </c>
      <c r="AI123" s="28" t="str">
        <f t="shared" si="38"/>
        <v/>
      </c>
      <c r="AJ123" s="28" t="str">
        <f t="shared" si="38"/>
        <v/>
      </c>
      <c r="AK123" s="28" t="str">
        <f t="shared" si="38"/>
        <v/>
      </c>
      <c r="AL123" s="28" t="str">
        <f t="shared" si="38"/>
        <v/>
      </c>
      <c r="AM123" s="28" t="str">
        <f t="shared" si="38"/>
        <v/>
      </c>
      <c r="AN123" s="28" t="str">
        <f t="shared" si="38"/>
        <v/>
      </c>
      <c r="AO123" s="28" t="str">
        <f t="shared" si="38"/>
        <v/>
      </c>
      <c r="AP123" s="28" t="str">
        <f t="shared" si="38"/>
        <v/>
      </c>
      <c r="AQ123" s="28" t="str">
        <f t="shared" si="38"/>
        <v/>
      </c>
      <c r="AR123" s="28" t="str">
        <f t="shared" si="38"/>
        <v/>
      </c>
      <c r="AS123" s="28" t="str">
        <f t="shared" si="38"/>
        <v/>
      </c>
      <c r="AT123" s="28" t="str">
        <f t="shared" si="38"/>
        <v/>
      </c>
      <c r="AU123" s="28" t="str">
        <f t="shared" si="38"/>
        <v/>
      </c>
      <c r="AV123" s="28" t="str">
        <f t="shared" si="38"/>
        <v/>
      </c>
      <c r="AW123" s="28" t="str">
        <f t="shared" si="38"/>
        <v/>
      </c>
      <c r="AX123">
        <f t="shared" si="35"/>
        <v>1</v>
      </c>
      <c r="AY123" s="28">
        <f t="shared" si="36"/>
        <v>13.383772827408272</v>
      </c>
    </row>
    <row r="124" spans="1:51">
      <c r="A124" t="s">
        <v>738</v>
      </c>
      <c r="B124" s="23" t="s">
        <v>855</v>
      </c>
      <c r="C124">
        <v>2010</v>
      </c>
      <c r="D124">
        <v>2011</v>
      </c>
      <c r="E124" s="28" t="str">
        <f t="shared" si="38"/>
        <v/>
      </c>
      <c r="F124" s="28" t="str">
        <f t="shared" si="38"/>
        <v/>
      </c>
      <c r="G124" s="28" t="str">
        <f t="shared" si="38"/>
        <v/>
      </c>
      <c r="H124" s="28" t="str">
        <f t="shared" si="38"/>
        <v/>
      </c>
      <c r="I124" s="28" t="str">
        <f t="shared" si="38"/>
        <v/>
      </c>
      <c r="J124" s="28" t="str">
        <f t="shared" si="38"/>
        <v/>
      </c>
      <c r="K124" s="28" t="str">
        <f t="shared" si="38"/>
        <v/>
      </c>
      <c r="L124" s="28">
        <f t="shared" si="38"/>
        <v>7.9296117069350114</v>
      </c>
      <c r="M124" s="28" t="str">
        <f t="shared" si="38"/>
        <v/>
      </c>
      <c r="N124" s="28" t="str">
        <f t="shared" si="38"/>
        <v/>
      </c>
      <c r="O124" s="28" t="str">
        <f t="shared" si="38"/>
        <v/>
      </c>
      <c r="P124" s="28" t="str">
        <f t="shared" si="38"/>
        <v/>
      </c>
      <c r="Q124" s="28" t="str">
        <f t="shared" si="38"/>
        <v/>
      </c>
      <c r="R124" s="28" t="str">
        <f t="shared" si="38"/>
        <v/>
      </c>
      <c r="S124" s="28" t="str">
        <f t="shared" si="38"/>
        <v/>
      </c>
      <c r="T124" s="28" t="str">
        <f t="shared" si="38"/>
        <v/>
      </c>
      <c r="U124" s="28" t="str">
        <f t="shared" si="38"/>
        <v/>
      </c>
      <c r="V124" s="28" t="str">
        <f t="shared" si="38"/>
        <v/>
      </c>
      <c r="W124" s="28" t="str">
        <f t="shared" si="38"/>
        <v/>
      </c>
      <c r="X124" s="28" t="str">
        <f t="shared" si="38"/>
        <v/>
      </c>
      <c r="Y124" s="28" t="str">
        <f t="shared" si="38"/>
        <v/>
      </c>
      <c r="Z124" s="28" t="str">
        <f t="shared" si="38"/>
        <v/>
      </c>
      <c r="AA124" s="28" t="str">
        <f t="shared" si="38"/>
        <v/>
      </c>
      <c r="AB124" s="28" t="str">
        <f t="shared" si="38"/>
        <v/>
      </c>
      <c r="AC124" s="28" t="str">
        <f t="shared" si="38"/>
        <v/>
      </c>
      <c r="AD124" s="28" t="str">
        <f t="shared" si="38"/>
        <v/>
      </c>
      <c r="AE124" s="28" t="str">
        <f t="shared" si="38"/>
        <v/>
      </c>
      <c r="AF124" s="28" t="str">
        <f t="shared" si="38"/>
        <v/>
      </c>
      <c r="AG124" s="28" t="str">
        <f t="shared" si="38"/>
        <v/>
      </c>
      <c r="AH124" s="28" t="str">
        <f t="shared" si="38"/>
        <v/>
      </c>
      <c r="AI124" s="28">
        <f t="shared" ref="AI124:AW124" si="39">IFERROR(IF(AND(($C124-AI$110)&gt;=0,AI18&lt;$AX$51,AI$110&gt;0),AI18/($C124-AI$110),""),"")</f>
        <v>24.793215931903312</v>
      </c>
      <c r="AJ124" s="28" t="str">
        <f t="shared" si="39"/>
        <v/>
      </c>
      <c r="AK124" s="28" t="str">
        <f t="shared" si="39"/>
        <v/>
      </c>
      <c r="AL124" s="28" t="str">
        <f t="shared" si="39"/>
        <v/>
      </c>
      <c r="AM124" s="28" t="str">
        <f t="shared" si="39"/>
        <v/>
      </c>
      <c r="AN124" s="28" t="str">
        <f t="shared" si="39"/>
        <v/>
      </c>
      <c r="AO124" s="28" t="str">
        <f t="shared" si="39"/>
        <v/>
      </c>
      <c r="AP124" s="28" t="str">
        <f t="shared" si="39"/>
        <v/>
      </c>
      <c r="AQ124" s="28" t="str">
        <f t="shared" si="39"/>
        <v/>
      </c>
      <c r="AR124" s="28" t="str">
        <f t="shared" si="39"/>
        <v/>
      </c>
      <c r="AS124" s="28" t="str">
        <f t="shared" si="39"/>
        <v/>
      </c>
      <c r="AT124" s="28" t="str">
        <f t="shared" si="39"/>
        <v/>
      </c>
      <c r="AU124" s="28">
        <f t="shared" si="39"/>
        <v>50.582727085814739</v>
      </c>
      <c r="AV124" s="28" t="str">
        <f t="shared" si="39"/>
        <v/>
      </c>
      <c r="AW124" s="28" t="str">
        <f t="shared" si="39"/>
        <v/>
      </c>
      <c r="AX124">
        <f t="shared" si="35"/>
        <v>3</v>
      </c>
      <c r="AY124" s="28">
        <f t="shared" si="36"/>
        <v>27.768518241551021</v>
      </c>
    </row>
    <row r="125" spans="1:51">
      <c r="A125" t="s">
        <v>738</v>
      </c>
      <c r="B125" s="23" t="s">
        <v>986</v>
      </c>
      <c r="C125">
        <v>2011</v>
      </c>
      <c r="D125">
        <v>2021</v>
      </c>
      <c r="E125" s="28" t="str">
        <f t="shared" ref="E125:AW130" si="40">IFERROR(IF(AND(($C125-E$110)&gt;=0,E19&lt;$AX$51,E$110&gt;0),E19/($C125-E$110),""),"")</f>
        <v/>
      </c>
      <c r="F125" s="28" t="str">
        <f t="shared" si="40"/>
        <v/>
      </c>
      <c r="G125" s="28" t="str">
        <f t="shared" si="40"/>
        <v/>
      </c>
      <c r="H125" s="28" t="str">
        <f t="shared" si="40"/>
        <v/>
      </c>
      <c r="I125" s="28" t="str">
        <f t="shared" si="40"/>
        <v/>
      </c>
      <c r="J125" s="28" t="str">
        <f t="shared" si="40"/>
        <v/>
      </c>
      <c r="K125" s="28" t="str">
        <f t="shared" si="40"/>
        <v/>
      </c>
      <c r="L125" s="28">
        <f t="shared" si="40"/>
        <v>5.8965251627616633</v>
      </c>
      <c r="M125" s="28" t="str">
        <f t="shared" si="40"/>
        <v/>
      </c>
      <c r="N125" s="28" t="str">
        <f t="shared" si="40"/>
        <v/>
      </c>
      <c r="O125" s="28" t="str">
        <f t="shared" si="40"/>
        <v/>
      </c>
      <c r="P125" s="28" t="str">
        <f t="shared" si="40"/>
        <v/>
      </c>
      <c r="Q125" s="28" t="str">
        <f t="shared" si="40"/>
        <v/>
      </c>
      <c r="R125" s="28" t="str">
        <f t="shared" si="40"/>
        <v/>
      </c>
      <c r="S125" s="28" t="str">
        <f t="shared" si="40"/>
        <v/>
      </c>
      <c r="T125" s="28" t="str">
        <f t="shared" si="40"/>
        <v/>
      </c>
      <c r="U125" s="28" t="str">
        <f t="shared" si="40"/>
        <v/>
      </c>
      <c r="V125" s="28" t="str">
        <f t="shared" si="40"/>
        <v/>
      </c>
      <c r="W125" s="28" t="str">
        <f t="shared" si="40"/>
        <v/>
      </c>
      <c r="X125" s="28" t="str">
        <f t="shared" si="40"/>
        <v/>
      </c>
      <c r="Y125" s="28" t="str">
        <f t="shared" si="40"/>
        <v/>
      </c>
      <c r="Z125" s="28" t="str">
        <f t="shared" si="40"/>
        <v/>
      </c>
      <c r="AA125" s="28" t="str">
        <f t="shared" si="40"/>
        <v/>
      </c>
      <c r="AB125" s="28" t="str">
        <f t="shared" si="40"/>
        <v/>
      </c>
      <c r="AC125" s="28" t="str">
        <f t="shared" si="40"/>
        <v/>
      </c>
      <c r="AD125" s="28" t="str">
        <f t="shared" si="40"/>
        <v/>
      </c>
      <c r="AE125" s="28" t="str">
        <f t="shared" si="40"/>
        <v/>
      </c>
      <c r="AF125" s="28" t="str">
        <f t="shared" si="40"/>
        <v/>
      </c>
      <c r="AG125" s="28" t="str">
        <f t="shared" si="40"/>
        <v/>
      </c>
      <c r="AH125" s="28" t="str">
        <f t="shared" si="40"/>
        <v/>
      </c>
      <c r="AI125" s="28">
        <f t="shared" si="40"/>
        <v>17.387938173341087</v>
      </c>
      <c r="AJ125" s="28" t="str">
        <f t="shared" si="40"/>
        <v/>
      </c>
      <c r="AK125" s="28" t="str">
        <f t="shared" si="40"/>
        <v/>
      </c>
      <c r="AL125" s="28" t="str">
        <f t="shared" si="40"/>
        <v/>
      </c>
      <c r="AM125" s="28" t="str">
        <f t="shared" si="40"/>
        <v/>
      </c>
      <c r="AN125" s="28" t="str">
        <f t="shared" si="40"/>
        <v/>
      </c>
      <c r="AO125" s="28" t="str">
        <f t="shared" si="40"/>
        <v/>
      </c>
      <c r="AP125" s="28" t="str">
        <f t="shared" si="40"/>
        <v/>
      </c>
      <c r="AQ125" s="28" t="str">
        <f t="shared" si="40"/>
        <v/>
      </c>
      <c r="AR125" s="28" t="str">
        <f t="shared" si="40"/>
        <v/>
      </c>
      <c r="AS125" s="28" t="str">
        <f t="shared" si="40"/>
        <v/>
      </c>
      <c r="AT125" s="28" t="str">
        <f t="shared" si="40"/>
        <v/>
      </c>
      <c r="AU125" s="28">
        <f t="shared" si="40"/>
        <v>12.657195903822554</v>
      </c>
      <c r="AV125" s="28" t="str">
        <f t="shared" si="40"/>
        <v/>
      </c>
      <c r="AW125" s="28" t="str">
        <f t="shared" si="40"/>
        <v/>
      </c>
      <c r="AX125">
        <f t="shared" si="35"/>
        <v>3</v>
      </c>
      <c r="AY125" s="28">
        <f t="shared" si="36"/>
        <v>11.980553079975101</v>
      </c>
    </row>
    <row r="126" spans="1:51">
      <c r="A126" t="s">
        <v>738</v>
      </c>
      <c r="B126" s="23" t="s">
        <v>859</v>
      </c>
      <c r="C126">
        <v>2010</v>
      </c>
      <c r="E126" s="28" t="str">
        <f t="shared" si="40"/>
        <v/>
      </c>
      <c r="F126" s="28" t="str">
        <f t="shared" si="40"/>
        <v/>
      </c>
      <c r="G126" s="28" t="str">
        <f t="shared" si="40"/>
        <v/>
      </c>
      <c r="H126" s="28" t="str">
        <f t="shared" si="40"/>
        <v/>
      </c>
      <c r="I126" s="28" t="str">
        <f t="shared" si="40"/>
        <v/>
      </c>
      <c r="J126" s="28" t="str">
        <f t="shared" si="40"/>
        <v/>
      </c>
      <c r="K126" s="28" t="str">
        <f t="shared" si="40"/>
        <v/>
      </c>
      <c r="L126" s="28" t="str">
        <f t="shared" si="40"/>
        <v/>
      </c>
      <c r="M126" s="28" t="str">
        <f t="shared" si="40"/>
        <v/>
      </c>
      <c r="N126" s="28" t="str">
        <f t="shared" si="40"/>
        <v/>
      </c>
      <c r="O126" s="28" t="str">
        <f t="shared" si="40"/>
        <v/>
      </c>
      <c r="P126" s="28" t="str">
        <f t="shared" si="40"/>
        <v/>
      </c>
      <c r="Q126" s="28" t="str">
        <f t="shared" si="40"/>
        <v/>
      </c>
      <c r="R126" s="28" t="str">
        <f t="shared" si="40"/>
        <v/>
      </c>
      <c r="S126" s="28" t="str">
        <f t="shared" si="40"/>
        <v/>
      </c>
      <c r="T126" s="28" t="str">
        <f t="shared" si="40"/>
        <v/>
      </c>
      <c r="U126" s="28" t="str">
        <f t="shared" si="40"/>
        <v/>
      </c>
      <c r="V126" s="28" t="str">
        <f t="shared" si="40"/>
        <v/>
      </c>
      <c r="W126" s="28" t="str">
        <f t="shared" si="40"/>
        <v/>
      </c>
      <c r="X126" s="28" t="str">
        <f t="shared" si="40"/>
        <v/>
      </c>
      <c r="Y126" s="28" t="str">
        <f t="shared" si="40"/>
        <v/>
      </c>
      <c r="Z126" s="28" t="str">
        <f t="shared" si="40"/>
        <v/>
      </c>
      <c r="AA126" s="28" t="str">
        <f t="shared" si="40"/>
        <v/>
      </c>
      <c r="AB126" s="28" t="str">
        <f t="shared" si="40"/>
        <v/>
      </c>
      <c r="AC126" s="28" t="str">
        <f t="shared" si="40"/>
        <v/>
      </c>
      <c r="AD126" s="28" t="str">
        <f t="shared" si="40"/>
        <v/>
      </c>
      <c r="AE126" s="28" t="str">
        <f t="shared" si="40"/>
        <v/>
      </c>
      <c r="AF126" s="28" t="str">
        <f t="shared" si="40"/>
        <v/>
      </c>
      <c r="AG126" s="28" t="str">
        <f t="shared" si="40"/>
        <v/>
      </c>
      <c r="AH126" s="28" t="str">
        <f t="shared" si="40"/>
        <v/>
      </c>
      <c r="AI126" s="28" t="str">
        <f t="shared" si="40"/>
        <v/>
      </c>
      <c r="AJ126" s="28" t="str">
        <f t="shared" si="40"/>
        <v/>
      </c>
      <c r="AK126" s="28" t="str">
        <f t="shared" si="40"/>
        <v/>
      </c>
      <c r="AL126" s="28" t="str">
        <f t="shared" si="40"/>
        <v/>
      </c>
      <c r="AM126" s="28" t="str">
        <f t="shared" si="40"/>
        <v/>
      </c>
      <c r="AN126" s="28" t="str">
        <f t="shared" si="40"/>
        <v/>
      </c>
      <c r="AO126" s="28" t="str">
        <f t="shared" si="40"/>
        <v/>
      </c>
      <c r="AP126" s="28" t="str">
        <f t="shared" si="40"/>
        <v/>
      </c>
      <c r="AQ126" s="28" t="str">
        <f t="shared" si="40"/>
        <v/>
      </c>
      <c r="AR126" s="28" t="str">
        <f t="shared" si="40"/>
        <v/>
      </c>
      <c r="AS126" s="28" t="str">
        <f t="shared" si="40"/>
        <v/>
      </c>
      <c r="AT126" s="28" t="str">
        <f t="shared" si="40"/>
        <v/>
      </c>
      <c r="AU126" s="28">
        <f t="shared" si="40"/>
        <v>83.433983190896342</v>
      </c>
      <c r="AV126" s="28" t="str">
        <f t="shared" si="40"/>
        <v/>
      </c>
      <c r="AW126" s="28" t="str">
        <f t="shared" si="40"/>
        <v/>
      </c>
      <c r="AX126">
        <f t="shared" si="35"/>
        <v>1</v>
      </c>
      <c r="AY126" s="28">
        <f t="shared" si="36"/>
        <v>83.433983190896342</v>
      </c>
    </row>
    <row r="127" spans="1:51">
      <c r="A127" t="s">
        <v>738</v>
      </c>
      <c r="B127" s="23" t="s">
        <v>990</v>
      </c>
      <c r="C127">
        <v>2024</v>
      </c>
      <c r="E127" s="28" t="str">
        <f t="shared" si="40"/>
        <v/>
      </c>
      <c r="F127" s="28">
        <f t="shared" si="40"/>
        <v>97.309039459682253</v>
      </c>
      <c r="G127" s="28" t="str">
        <f t="shared" si="40"/>
        <v/>
      </c>
      <c r="H127" s="28" t="str">
        <f t="shared" si="40"/>
        <v/>
      </c>
      <c r="I127" s="28">
        <f t="shared" si="40"/>
        <v>109.87795261290532</v>
      </c>
      <c r="J127" s="28" t="str">
        <f t="shared" si="40"/>
        <v/>
      </c>
      <c r="K127" s="28" t="str">
        <f t="shared" si="40"/>
        <v/>
      </c>
      <c r="L127" s="28" t="str">
        <f t="shared" si="40"/>
        <v/>
      </c>
      <c r="M127" s="28" t="str">
        <f t="shared" si="40"/>
        <v/>
      </c>
      <c r="N127" s="28" t="str">
        <f t="shared" si="40"/>
        <v/>
      </c>
      <c r="O127" s="28" t="str">
        <f t="shared" si="40"/>
        <v/>
      </c>
      <c r="P127" s="28" t="str">
        <f t="shared" si="40"/>
        <v/>
      </c>
      <c r="Q127" s="28">
        <f t="shared" si="40"/>
        <v>29.760242632508497</v>
      </c>
      <c r="R127" s="28">
        <f t="shared" si="40"/>
        <v>221.61592988265912</v>
      </c>
      <c r="S127" s="28" t="str">
        <f t="shared" si="40"/>
        <v/>
      </c>
      <c r="T127" s="28" t="str">
        <f t="shared" si="40"/>
        <v/>
      </c>
      <c r="U127" s="28" t="str">
        <f t="shared" si="40"/>
        <v/>
      </c>
      <c r="V127" s="28" t="str">
        <f t="shared" si="40"/>
        <v/>
      </c>
      <c r="W127" s="28" t="str">
        <f t="shared" si="40"/>
        <v/>
      </c>
      <c r="X127" s="28" t="str">
        <f t="shared" si="40"/>
        <v/>
      </c>
      <c r="Y127" s="28" t="str">
        <f t="shared" si="40"/>
        <v/>
      </c>
      <c r="Z127" s="28" t="str">
        <f t="shared" si="40"/>
        <v/>
      </c>
      <c r="AA127" s="28" t="str">
        <f t="shared" si="40"/>
        <v/>
      </c>
      <c r="AB127" s="28">
        <f t="shared" si="40"/>
        <v>94.345345547840381</v>
      </c>
      <c r="AC127" s="28" t="str">
        <f t="shared" si="40"/>
        <v/>
      </c>
      <c r="AD127" s="28" t="str">
        <f t="shared" si="40"/>
        <v/>
      </c>
      <c r="AE127" s="28" t="str">
        <f t="shared" si="40"/>
        <v/>
      </c>
      <c r="AF127" s="28" t="str">
        <f t="shared" si="40"/>
        <v/>
      </c>
      <c r="AG127" s="28" t="str">
        <f t="shared" si="40"/>
        <v/>
      </c>
      <c r="AH127" s="28" t="str">
        <f t="shared" si="40"/>
        <v/>
      </c>
      <c r="AI127" s="28" t="str">
        <f t="shared" si="40"/>
        <v/>
      </c>
      <c r="AJ127" s="28" t="str">
        <f t="shared" si="40"/>
        <v/>
      </c>
      <c r="AK127" s="28">
        <f t="shared" si="40"/>
        <v>101.43566080536424</v>
      </c>
      <c r="AL127" s="28" t="str">
        <f t="shared" si="40"/>
        <v/>
      </c>
      <c r="AM127" s="28" t="str">
        <f t="shared" si="40"/>
        <v/>
      </c>
      <c r="AN127" s="28" t="str">
        <f t="shared" si="40"/>
        <v/>
      </c>
      <c r="AO127" s="28" t="str">
        <f t="shared" si="40"/>
        <v/>
      </c>
      <c r="AP127" s="28" t="str">
        <f t="shared" si="40"/>
        <v/>
      </c>
      <c r="AQ127" s="28" t="str">
        <f t="shared" si="40"/>
        <v/>
      </c>
      <c r="AR127" s="28">
        <f t="shared" si="40"/>
        <v>269.8486187697286</v>
      </c>
      <c r="AS127" s="28" t="str">
        <f t="shared" si="40"/>
        <v/>
      </c>
      <c r="AT127" s="28" t="str">
        <f t="shared" si="40"/>
        <v/>
      </c>
      <c r="AU127" s="28">
        <f t="shared" si="40"/>
        <v>35.256804607652853</v>
      </c>
      <c r="AV127" s="28">
        <f t="shared" si="40"/>
        <v>57.264988676931232</v>
      </c>
      <c r="AW127" s="28" t="str">
        <f t="shared" si="40"/>
        <v/>
      </c>
      <c r="AX127">
        <f t="shared" si="35"/>
        <v>9</v>
      </c>
      <c r="AY127" s="28">
        <f t="shared" si="36"/>
        <v>112.96828699947473</v>
      </c>
    </row>
    <row r="128" spans="1:51">
      <c r="A128" t="s">
        <v>742</v>
      </c>
      <c r="B128" s="23" t="s">
        <v>835</v>
      </c>
      <c r="C128">
        <v>1988</v>
      </c>
      <c r="E128" s="28" t="str">
        <f t="shared" si="40"/>
        <v/>
      </c>
      <c r="F128" s="28" t="str">
        <f t="shared" si="40"/>
        <v/>
      </c>
      <c r="G128" s="28" t="str">
        <f t="shared" si="40"/>
        <v/>
      </c>
      <c r="H128" s="28" t="str">
        <f t="shared" si="40"/>
        <v/>
      </c>
      <c r="I128" s="28" t="str">
        <f t="shared" si="40"/>
        <v/>
      </c>
      <c r="J128" s="28" t="str">
        <f t="shared" si="40"/>
        <v/>
      </c>
      <c r="K128" s="28" t="str">
        <f t="shared" si="40"/>
        <v/>
      </c>
      <c r="L128" s="28">
        <f t="shared" si="40"/>
        <v>3.3880159164360975</v>
      </c>
      <c r="M128" s="28" t="str">
        <f t="shared" si="40"/>
        <v/>
      </c>
      <c r="N128" s="28" t="str">
        <f t="shared" si="40"/>
        <v/>
      </c>
      <c r="O128" s="28" t="str">
        <f t="shared" si="40"/>
        <v/>
      </c>
      <c r="P128" s="28" t="str">
        <f t="shared" si="40"/>
        <v/>
      </c>
      <c r="Q128" s="28" t="str">
        <f t="shared" si="40"/>
        <v/>
      </c>
      <c r="R128" s="28" t="str">
        <f t="shared" si="40"/>
        <v/>
      </c>
      <c r="S128" s="28" t="str">
        <f t="shared" si="40"/>
        <v/>
      </c>
      <c r="T128" s="28" t="str">
        <f t="shared" si="40"/>
        <v/>
      </c>
      <c r="U128" s="28" t="str">
        <f t="shared" si="40"/>
        <v/>
      </c>
      <c r="V128" s="28" t="str">
        <f t="shared" si="40"/>
        <v/>
      </c>
      <c r="W128" s="28" t="str">
        <f t="shared" si="40"/>
        <v/>
      </c>
      <c r="X128" s="28" t="str">
        <f t="shared" si="40"/>
        <v/>
      </c>
      <c r="Y128" s="28" t="str">
        <f t="shared" si="40"/>
        <v/>
      </c>
      <c r="Z128" s="28" t="str">
        <f t="shared" si="40"/>
        <v/>
      </c>
      <c r="AA128" s="28" t="str">
        <f t="shared" si="40"/>
        <v/>
      </c>
      <c r="AB128" s="28" t="str">
        <f t="shared" si="40"/>
        <v/>
      </c>
      <c r="AC128" s="28" t="str">
        <f t="shared" si="40"/>
        <v/>
      </c>
      <c r="AD128" s="28" t="str">
        <f t="shared" si="40"/>
        <v/>
      </c>
      <c r="AE128" s="28" t="str">
        <f t="shared" si="40"/>
        <v/>
      </c>
      <c r="AF128" s="28" t="str">
        <f t="shared" si="40"/>
        <v/>
      </c>
      <c r="AG128" s="28" t="str">
        <f t="shared" si="40"/>
        <v/>
      </c>
      <c r="AH128" s="28" t="str">
        <f t="shared" si="40"/>
        <v/>
      </c>
      <c r="AI128" s="28">
        <f t="shared" si="40"/>
        <v>8.4290311587434736</v>
      </c>
      <c r="AJ128" s="28" t="str">
        <f t="shared" si="40"/>
        <v/>
      </c>
      <c r="AK128" s="28" t="str">
        <f t="shared" si="40"/>
        <v/>
      </c>
      <c r="AL128" s="28" t="str">
        <f t="shared" si="40"/>
        <v/>
      </c>
      <c r="AM128" s="28" t="str">
        <f t="shared" si="40"/>
        <v/>
      </c>
      <c r="AN128" s="28" t="str">
        <f t="shared" si="40"/>
        <v/>
      </c>
      <c r="AO128" s="28" t="str">
        <f t="shared" si="40"/>
        <v/>
      </c>
      <c r="AP128" s="28" t="str">
        <f t="shared" si="40"/>
        <v/>
      </c>
      <c r="AQ128" s="28" t="str">
        <f t="shared" si="40"/>
        <v/>
      </c>
      <c r="AR128" s="28" t="str">
        <f t="shared" si="40"/>
        <v/>
      </c>
      <c r="AS128" s="28" t="str">
        <f t="shared" si="40"/>
        <v/>
      </c>
      <c r="AT128" s="28" t="str">
        <f t="shared" si="40"/>
        <v/>
      </c>
      <c r="AU128" s="28" t="str">
        <f t="shared" si="40"/>
        <v/>
      </c>
      <c r="AV128" s="28" t="str">
        <f t="shared" si="40"/>
        <v/>
      </c>
      <c r="AW128" s="28" t="str">
        <f t="shared" si="40"/>
        <v/>
      </c>
      <c r="AX128">
        <f t="shared" si="35"/>
        <v>2</v>
      </c>
      <c r="AY128" s="28">
        <f t="shared" si="36"/>
        <v>5.9085235375897858</v>
      </c>
    </row>
    <row r="129" spans="1:51">
      <c r="A129" t="s">
        <v>742</v>
      </c>
      <c r="B129" s="23" t="s">
        <v>959</v>
      </c>
      <c r="C129">
        <v>2024</v>
      </c>
      <c r="E129" s="28" t="str">
        <f t="shared" si="40"/>
        <v/>
      </c>
      <c r="F129" s="28">
        <f t="shared" si="40"/>
        <v>33.602599941622273</v>
      </c>
      <c r="G129" s="28" t="str">
        <f t="shared" si="40"/>
        <v/>
      </c>
      <c r="H129" s="28" t="str">
        <f t="shared" si="40"/>
        <v/>
      </c>
      <c r="I129" s="28">
        <f t="shared" si="40"/>
        <v>35.829406736207929</v>
      </c>
      <c r="J129" s="28">
        <f t="shared" si="40"/>
        <v>57.998778397100068</v>
      </c>
      <c r="K129" s="28" t="str">
        <f t="shared" si="40"/>
        <v/>
      </c>
      <c r="L129" s="28">
        <f t="shared" si="40"/>
        <v>2.3805909458746819</v>
      </c>
      <c r="M129" s="28" t="str">
        <f t="shared" si="40"/>
        <v/>
      </c>
      <c r="N129" s="28" t="str">
        <f t="shared" si="40"/>
        <v/>
      </c>
      <c r="O129" s="28" t="str">
        <f t="shared" si="40"/>
        <v/>
      </c>
      <c r="P129" s="28" t="str">
        <f t="shared" si="40"/>
        <v/>
      </c>
      <c r="Q129" s="28">
        <f t="shared" si="40"/>
        <v>78.547160814059396</v>
      </c>
      <c r="R129" s="28">
        <f t="shared" si="40"/>
        <v>247.92890180934683</v>
      </c>
      <c r="S129" s="28" t="str">
        <f t="shared" si="40"/>
        <v/>
      </c>
      <c r="T129" s="28" t="str">
        <f t="shared" si="40"/>
        <v/>
      </c>
      <c r="U129" s="28" t="str">
        <f t="shared" si="40"/>
        <v/>
      </c>
      <c r="V129" s="28" t="str">
        <f t="shared" si="40"/>
        <v/>
      </c>
      <c r="W129" s="28" t="str">
        <f t="shared" si="40"/>
        <v/>
      </c>
      <c r="X129" s="28" t="str">
        <f t="shared" si="40"/>
        <v/>
      </c>
      <c r="Y129" s="28" t="str">
        <f t="shared" si="40"/>
        <v/>
      </c>
      <c r="Z129" s="28" t="str">
        <f t="shared" si="40"/>
        <v/>
      </c>
      <c r="AA129" s="28" t="str">
        <f t="shared" si="40"/>
        <v/>
      </c>
      <c r="AB129" s="28" t="str">
        <f t="shared" si="40"/>
        <v/>
      </c>
      <c r="AC129" s="28" t="str">
        <f t="shared" si="40"/>
        <v/>
      </c>
      <c r="AD129" s="28" t="str">
        <f t="shared" si="40"/>
        <v/>
      </c>
      <c r="AE129" s="28" t="str">
        <f t="shared" si="40"/>
        <v/>
      </c>
      <c r="AF129" s="28" t="str">
        <f t="shared" si="40"/>
        <v/>
      </c>
      <c r="AG129" s="28" t="str">
        <f t="shared" si="40"/>
        <v/>
      </c>
      <c r="AH129" s="28" t="str">
        <f t="shared" si="40"/>
        <v/>
      </c>
      <c r="AI129" s="28">
        <f t="shared" si="40"/>
        <v>3.1846466571401413</v>
      </c>
      <c r="AJ129" s="28" t="str">
        <f t="shared" si="40"/>
        <v/>
      </c>
      <c r="AK129" s="28" t="str">
        <f t="shared" si="40"/>
        <v/>
      </c>
      <c r="AL129" s="28" t="str">
        <f t="shared" si="40"/>
        <v/>
      </c>
      <c r="AM129" s="28" t="str">
        <f t="shared" si="40"/>
        <v/>
      </c>
      <c r="AN129" s="28" t="str">
        <f t="shared" si="40"/>
        <v/>
      </c>
      <c r="AO129" s="28" t="str">
        <f t="shared" si="40"/>
        <v/>
      </c>
      <c r="AP129" s="28" t="str">
        <f t="shared" si="40"/>
        <v/>
      </c>
      <c r="AQ129" s="28" t="str">
        <f t="shared" si="40"/>
        <v/>
      </c>
      <c r="AR129" s="28">
        <f t="shared" si="40"/>
        <v>216.42335869202779</v>
      </c>
      <c r="AS129" s="28" t="str">
        <f t="shared" si="40"/>
        <v/>
      </c>
      <c r="AT129" s="28" t="str">
        <f t="shared" si="40"/>
        <v/>
      </c>
      <c r="AU129" s="28">
        <f t="shared" si="40"/>
        <v>33.093452873559805</v>
      </c>
      <c r="AV129" s="28">
        <f t="shared" si="40"/>
        <v>62.151523345937655</v>
      </c>
      <c r="AW129" s="28" t="str">
        <f t="shared" si="40"/>
        <v/>
      </c>
      <c r="AX129">
        <f t="shared" si="35"/>
        <v>10</v>
      </c>
      <c r="AY129" s="28">
        <f t="shared" si="36"/>
        <v>77.114042021287659</v>
      </c>
    </row>
    <row r="130" spans="1:51">
      <c r="A130" t="s">
        <v>759</v>
      </c>
      <c r="B130" s="23" t="s">
        <v>876</v>
      </c>
      <c r="C130">
        <v>2023</v>
      </c>
      <c r="E130" s="28" t="str">
        <f t="shared" si="40"/>
        <v/>
      </c>
      <c r="F130" s="28" t="str">
        <f t="shared" si="40"/>
        <v/>
      </c>
      <c r="G130" s="28" t="str">
        <f t="shared" si="40"/>
        <v/>
      </c>
      <c r="H130" s="28" t="str">
        <f t="shared" si="40"/>
        <v/>
      </c>
      <c r="I130" s="28" t="str">
        <f t="shared" si="40"/>
        <v/>
      </c>
      <c r="J130" s="28" t="str">
        <f t="shared" si="40"/>
        <v/>
      </c>
      <c r="K130" s="28" t="str">
        <f t="shared" si="40"/>
        <v/>
      </c>
      <c r="L130" s="28" t="str">
        <f t="shared" si="40"/>
        <v/>
      </c>
      <c r="M130" s="28" t="str">
        <f t="shared" si="40"/>
        <v/>
      </c>
      <c r="N130" s="28" t="str">
        <f t="shared" si="40"/>
        <v/>
      </c>
      <c r="O130" s="28" t="str">
        <f t="shared" si="40"/>
        <v/>
      </c>
      <c r="P130" s="28" t="str">
        <f t="shared" si="40"/>
        <v/>
      </c>
      <c r="Q130" s="28" t="str">
        <f t="shared" si="40"/>
        <v/>
      </c>
      <c r="R130" s="28" t="str">
        <f t="shared" si="40"/>
        <v/>
      </c>
      <c r="S130" s="28" t="str">
        <f t="shared" si="40"/>
        <v/>
      </c>
      <c r="T130" s="28" t="str">
        <f t="shared" si="40"/>
        <v/>
      </c>
      <c r="U130" s="28" t="str">
        <f t="shared" si="40"/>
        <v/>
      </c>
      <c r="V130" s="28" t="str">
        <f t="shared" si="40"/>
        <v/>
      </c>
      <c r="W130" s="28" t="str">
        <f t="shared" si="40"/>
        <v/>
      </c>
      <c r="X130" s="28" t="str">
        <f t="shared" si="40"/>
        <v/>
      </c>
      <c r="Y130" s="28" t="str">
        <f t="shared" si="40"/>
        <v/>
      </c>
      <c r="Z130" s="28" t="str">
        <f t="shared" si="40"/>
        <v/>
      </c>
      <c r="AA130" s="28" t="str">
        <f t="shared" si="40"/>
        <v/>
      </c>
      <c r="AB130" s="28">
        <f t="shared" si="40"/>
        <v>102.04886544725349</v>
      </c>
      <c r="AC130" s="28" t="str">
        <f t="shared" si="40"/>
        <v/>
      </c>
      <c r="AD130" s="28" t="str">
        <f t="shared" si="40"/>
        <v/>
      </c>
      <c r="AE130" s="28" t="str">
        <f t="shared" si="40"/>
        <v/>
      </c>
      <c r="AF130" s="28" t="str">
        <f t="shared" si="40"/>
        <v/>
      </c>
      <c r="AG130" s="28" t="str">
        <f t="shared" si="40"/>
        <v/>
      </c>
      <c r="AH130" s="28" t="str">
        <f t="shared" si="40"/>
        <v/>
      </c>
      <c r="AI130" s="28" t="str">
        <f t="shared" ref="AI130:AW130" si="41">IFERROR(IF(AND(($C130-AI$110)&gt;=0,AI24&lt;$AX$51,AI$110&gt;0),AI24/($C130-AI$110),""),"")</f>
        <v/>
      </c>
      <c r="AJ130" s="28" t="str">
        <f t="shared" si="41"/>
        <v/>
      </c>
      <c r="AK130" s="28">
        <f t="shared" si="41"/>
        <v>171.85270389732381</v>
      </c>
      <c r="AL130" s="28" t="str">
        <f t="shared" si="41"/>
        <v/>
      </c>
      <c r="AM130" s="28" t="str">
        <f t="shared" si="41"/>
        <v/>
      </c>
      <c r="AN130" s="28" t="str">
        <f t="shared" si="41"/>
        <v/>
      </c>
      <c r="AO130" s="28" t="str">
        <f t="shared" si="41"/>
        <v/>
      </c>
      <c r="AP130" s="28" t="str">
        <f t="shared" si="41"/>
        <v/>
      </c>
      <c r="AQ130" s="28" t="str">
        <f t="shared" si="41"/>
        <v/>
      </c>
      <c r="AR130" s="28" t="str">
        <f t="shared" si="41"/>
        <v/>
      </c>
      <c r="AS130" s="28" t="str">
        <f t="shared" si="41"/>
        <v/>
      </c>
      <c r="AT130" s="28" t="str">
        <f t="shared" si="41"/>
        <v/>
      </c>
      <c r="AU130" s="28" t="str">
        <f t="shared" si="41"/>
        <v/>
      </c>
      <c r="AV130" s="28" t="str">
        <f t="shared" si="41"/>
        <v/>
      </c>
      <c r="AW130" s="28" t="str">
        <f t="shared" si="41"/>
        <v/>
      </c>
      <c r="AX130">
        <f t="shared" si="35"/>
        <v>2</v>
      </c>
      <c r="AY130" s="28">
        <f t="shared" si="36"/>
        <v>136.95078467228865</v>
      </c>
    </row>
    <row r="131" spans="1:51">
      <c r="A131" t="s">
        <v>759</v>
      </c>
      <c r="B131" s="23" t="s">
        <v>889</v>
      </c>
      <c r="C131">
        <v>2014</v>
      </c>
      <c r="E131" s="28" t="str">
        <f t="shared" ref="E131:AW136" si="42">IFERROR(IF(AND(($C131-E$110)&gt;=0,E25&lt;$AX$51,E$110&gt;0),E25/($C131-E$110),""),"")</f>
        <v/>
      </c>
      <c r="F131" s="28" t="str">
        <f t="shared" si="42"/>
        <v/>
      </c>
      <c r="G131" s="28" t="str">
        <f t="shared" si="42"/>
        <v/>
      </c>
      <c r="H131" s="28" t="str">
        <f t="shared" si="42"/>
        <v/>
      </c>
      <c r="I131" s="28" t="str">
        <f t="shared" si="42"/>
        <v/>
      </c>
      <c r="J131" s="28" t="str">
        <f t="shared" si="42"/>
        <v/>
      </c>
      <c r="K131" s="28" t="str">
        <f t="shared" si="42"/>
        <v/>
      </c>
      <c r="L131" s="28" t="str">
        <f t="shared" si="42"/>
        <v/>
      </c>
      <c r="M131" s="28" t="str">
        <f t="shared" si="42"/>
        <v/>
      </c>
      <c r="N131" s="28" t="str">
        <f t="shared" si="42"/>
        <v/>
      </c>
      <c r="O131" s="28" t="str">
        <f t="shared" si="42"/>
        <v/>
      </c>
      <c r="P131" s="28" t="str">
        <f t="shared" si="42"/>
        <v/>
      </c>
      <c r="Q131" s="28">
        <f t="shared" si="42"/>
        <v>294.29622865043274</v>
      </c>
      <c r="R131" s="28" t="str">
        <f t="shared" si="42"/>
        <v/>
      </c>
      <c r="S131" s="28" t="str">
        <f t="shared" si="42"/>
        <v/>
      </c>
      <c r="T131" s="28" t="str">
        <f t="shared" si="42"/>
        <v/>
      </c>
      <c r="U131" s="28" t="str">
        <f t="shared" si="42"/>
        <v/>
      </c>
      <c r="V131" s="28" t="str">
        <f t="shared" si="42"/>
        <v/>
      </c>
      <c r="W131" s="28" t="str">
        <f t="shared" si="42"/>
        <v/>
      </c>
      <c r="X131" s="28" t="str">
        <f t="shared" si="42"/>
        <v/>
      </c>
      <c r="Y131" s="28" t="str">
        <f t="shared" si="42"/>
        <v/>
      </c>
      <c r="Z131" s="28" t="str">
        <f t="shared" si="42"/>
        <v/>
      </c>
      <c r="AA131" s="28" t="str">
        <f t="shared" si="42"/>
        <v/>
      </c>
      <c r="AB131" s="28" t="str">
        <f t="shared" si="42"/>
        <v/>
      </c>
      <c r="AC131" s="28" t="str">
        <f t="shared" si="42"/>
        <v/>
      </c>
      <c r="AD131" s="28" t="str">
        <f t="shared" si="42"/>
        <v/>
      </c>
      <c r="AE131" s="28" t="str">
        <f t="shared" si="42"/>
        <v/>
      </c>
      <c r="AF131" s="28" t="str">
        <f t="shared" si="42"/>
        <v/>
      </c>
      <c r="AG131" s="28" t="str">
        <f t="shared" si="42"/>
        <v/>
      </c>
      <c r="AH131" s="28" t="str">
        <f t="shared" si="42"/>
        <v/>
      </c>
      <c r="AI131" s="28" t="str">
        <f t="shared" si="42"/>
        <v/>
      </c>
      <c r="AJ131" s="28" t="str">
        <f t="shared" si="42"/>
        <v/>
      </c>
      <c r="AK131" s="28" t="str">
        <f t="shared" si="42"/>
        <v/>
      </c>
      <c r="AL131" s="28" t="str">
        <f t="shared" si="42"/>
        <v/>
      </c>
      <c r="AM131" s="28" t="str">
        <f t="shared" si="42"/>
        <v/>
      </c>
      <c r="AN131" s="28" t="str">
        <f t="shared" si="42"/>
        <v/>
      </c>
      <c r="AO131" s="28" t="str">
        <f t="shared" si="42"/>
        <v/>
      </c>
      <c r="AP131" s="28" t="str">
        <f t="shared" si="42"/>
        <v/>
      </c>
      <c r="AQ131" s="28" t="str">
        <f t="shared" si="42"/>
        <v/>
      </c>
      <c r="AR131" s="28" t="str">
        <f t="shared" si="42"/>
        <v/>
      </c>
      <c r="AS131" s="28" t="str">
        <f t="shared" si="42"/>
        <v/>
      </c>
      <c r="AT131" s="28" t="str">
        <f t="shared" si="42"/>
        <v/>
      </c>
      <c r="AU131" s="28" t="str">
        <f t="shared" si="42"/>
        <v/>
      </c>
      <c r="AV131" s="28">
        <f t="shared" si="42"/>
        <v>591.94328498628386</v>
      </c>
      <c r="AW131" s="28" t="str">
        <f t="shared" si="42"/>
        <v/>
      </c>
      <c r="AX131">
        <f t="shared" si="35"/>
        <v>2</v>
      </c>
      <c r="AY131" s="28">
        <f t="shared" si="36"/>
        <v>443.11975681835827</v>
      </c>
    </row>
    <row r="132" spans="1:51">
      <c r="A132" t="s">
        <v>759</v>
      </c>
      <c r="B132" s="23" t="s">
        <v>877</v>
      </c>
      <c r="C132">
        <v>2013</v>
      </c>
      <c r="E132" s="28" t="str">
        <f t="shared" si="42"/>
        <v/>
      </c>
      <c r="F132" s="28" t="str">
        <f t="shared" si="42"/>
        <v/>
      </c>
      <c r="G132" s="28" t="str">
        <f t="shared" si="42"/>
        <v/>
      </c>
      <c r="H132" s="28" t="str">
        <f t="shared" si="42"/>
        <v/>
      </c>
      <c r="I132" s="28" t="str">
        <f t="shared" si="42"/>
        <v/>
      </c>
      <c r="J132" s="28" t="str">
        <f t="shared" si="42"/>
        <v/>
      </c>
      <c r="K132" s="28" t="str">
        <f t="shared" si="42"/>
        <v/>
      </c>
      <c r="L132" s="28" t="str">
        <f t="shared" si="42"/>
        <v/>
      </c>
      <c r="M132" s="28" t="str">
        <f t="shared" si="42"/>
        <v/>
      </c>
      <c r="N132" s="28" t="str">
        <f t="shared" si="42"/>
        <v/>
      </c>
      <c r="O132" s="28" t="str">
        <f t="shared" si="42"/>
        <v/>
      </c>
      <c r="P132" s="28" t="str">
        <f t="shared" si="42"/>
        <v/>
      </c>
      <c r="Q132" s="28">
        <f t="shared" si="42"/>
        <v>422.42759304036025</v>
      </c>
      <c r="R132" s="28" t="str">
        <f t="shared" si="42"/>
        <v/>
      </c>
      <c r="S132" s="28" t="str">
        <f t="shared" si="42"/>
        <v/>
      </c>
      <c r="T132" s="28" t="str">
        <f t="shared" si="42"/>
        <v/>
      </c>
      <c r="U132" s="28" t="str">
        <f t="shared" si="42"/>
        <v/>
      </c>
      <c r="V132" s="28" t="str">
        <f t="shared" si="42"/>
        <v/>
      </c>
      <c r="W132" s="28" t="str">
        <f t="shared" si="42"/>
        <v/>
      </c>
      <c r="X132" s="28" t="str">
        <f t="shared" si="42"/>
        <v/>
      </c>
      <c r="Y132" s="28" t="str">
        <f t="shared" si="42"/>
        <v/>
      </c>
      <c r="Z132" s="28" t="str">
        <f t="shared" si="42"/>
        <v/>
      </c>
      <c r="AA132" s="28" t="str">
        <f t="shared" si="42"/>
        <v/>
      </c>
      <c r="AB132" s="28" t="str">
        <f t="shared" si="42"/>
        <v/>
      </c>
      <c r="AC132" s="28" t="str">
        <f t="shared" si="42"/>
        <v/>
      </c>
      <c r="AD132" s="28" t="str">
        <f t="shared" si="42"/>
        <v/>
      </c>
      <c r="AE132" s="28" t="str">
        <f t="shared" si="42"/>
        <v/>
      </c>
      <c r="AF132" s="28" t="str">
        <f t="shared" si="42"/>
        <v/>
      </c>
      <c r="AG132" s="28" t="str">
        <f t="shared" si="42"/>
        <v/>
      </c>
      <c r="AH132" s="28" t="str">
        <f t="shared" si="42"/>
        <v/>
      </c>
      <c r="AI132" s="28" t="str">
        <f t="shared" si="42"/>
        <v/>
      </c>
      <c r="AJ132" s="28" t="str">
        <f t="shared" si="42"/>
        <v/>
      </c>
      <c r="AK132" s="28" t="str">
        <f t="shared" si="42"/>
        <v/>
      </c>
      <c r="AL132" s="28" t="str">
        <f t="shared" si="42"/>
        <v/>
      </c>
      <c r="AM132" s="28" t="str">
        <f t="shared" si="42"/>
        <v/>
      </c>
      <c r="AN132" s="28" t="str">
        <f t="shared" si="42"/>
        <v/>
      </c>
      <c r="AO132" s="28" t="str">
        <f t="shared" si="42"/>
        <v/>
      </c>
      <c r="AP132" s="28" t="str">
        <f t="shared" si="42"/>
        <v/>
      </c>
      <c r="AQ132" s="28" t="str">
        <f t="shared" si="42"/>
        <v/>
      </c>
      <c r="AR132" s="28" t="str">
        <f t="shared" si="42"/>
        <v/>
      </c>
      <c r="AS132" s="28" t="str">
        <f t="shared" si="42"/>
        <v/>
      </c>
      <c r="AT132" s="28" t="str">
        <f t="shared" si="42"/>
        <v/>
      </c>
      <c r="AU132" s="28">
        <f t="shared" si="42"/>
        <v>117.27987784670509</v>
      </c>
      <c r="AV132" s="28">
        <f t="shared" si="42"/>
        <v>1120.0071884017445</v>
      </c>
      <c r="AW132" s="28" t="str">
        <f t="shared" si="42"/>
        <v/>
      </c>
      <c r="AX132">
        <f t="shared" si="35"/>
        <v>3</v>
      </c>
      <c r="AY132" s="28">
        <f t="shared" si="36"/>
        <v>553.23821976293664</v>
      </c>
    </row>
    <row r="133" spans="1:51">
      <c r="A133" t="s">
        <v>759</v>
      </c>
      <c r="B133" s="23" t="s">
        <v>890</v>
      </c>
      <c r="C133">
        <v>2014</v>
      </c>
      <c r="E133" s="28" t="str">
        <f t="shared" si="42"/>
        <v/>
      </c>
      <c r="F133" s="28" t="str">
        <f t="shared" si="42"/>
        <v/>
      </c>
      <c r="G133" s="28" t="str">
        <f t="shared" si="42"/>
        <v/>
      </c>
      <c r="H133" s="28" t="str">
        <f t="shared" si="42"/>
        <v/>
      </c>
      <c r="I133" s="28" t="str">
        <f t="shared" si="42"/>
        <v/>
      </c>
      <c r="J133" s="28" t="str">
        <f t="shared" si="42"/>
        <v/>
      </c>
      <c r="K133" s="28" t="str">
        <f t="shared" si="42"/>
        <v/>
      </c>
      <c r="L133" s="28" t="str">
        <f t="shared" si="42"/>
        <v/>
      </c>
      <c r="M133" s="28" t="str">
        <f t="shared" si="42"/>
        <v/>
      </c>
      <c r="N133" s="28" t="str">
        <f t="shared" si="42"/>
        <v/>
      </c>
      <c r="O133" s="28" t="str">
        <f t="shared" si="42"/>
        <v/>
      </c>
      <c r="P133" s="28" t="str">
        <f t="shared" si="42"/>
        <v/>
      </c>
      <c r="Q133" s="28" t="str">
        <f t="shared" si="42"/>
        <v/>
      </c>
      <c r="R133" s="28" t="str">
        <f t="shared" si="42"/>
        <v/>
      </c>
      <c r="S133" s="28" t="str">
        <f t="shared" si="42"/>
        <v/>
      </c>
      <c r="T133" s="28" t="str">
        <f t="shared" si="42"/>
        <v/>
      </c>
      <c r="U133" s="28" t="str">
        <f t="shared" si="42"/>
        <v/>
      </c>
      <c r="V133" s="28" t="str">
        <f t="shared" si="42"/>
        <v/>
      </c>
      <c r="W133" s="28" t="str">
        <f t="shared" si="42"/>
        <v/>
      </c>
      <c r="X133" s="28" t="str">
        <f t="shared" si="42"/>
        <v/>
      </c>
      <c r="Y133" s="28" t="str">
        <f t="shared" si="42"/>
        <v/>
      </c>
      <c r="Z133" s="28" t="str">
        <f t="shared" si="42"/>
        <v/>
      </c>
      <c r="AA133" s="28" t="str">
        <f t="shared" si="42"/>
        <v/>
      </c>
      <c r="AB133" s="28" t="str">
        <f t="shared" si="42"/>
        <v/>
      </c>
      <c r="AC133" s="28" t="str">
        <f t="shared" si="42"/>
        <v/>
      </c>
      <c r="AD133" s="28" t="str">
        <f t="shared" si="42"/>
        <v/>
      </c>
      <c r="AE133" s="28" t="str">
        <f t="shared" si="42"/>
        <v/>
      </c>
      <c r="AF133" s="28" t="str">
        <f t="shared" si="42"/>
        <v/>
      </c>
      <c r="AG133" s="28" t="str">
        <f t="shared" si="42"/>
        <v/>
      </c>
      <c r="AH133" s="28" t="str">
        <f t="shared" si="42"/>
        <v/>
      </c>
      <c r="AI133" s="28" t="str">
        <f t="shared" si="42"/>
        <v/>
      </c>
      <c r="AJ133" s="28" t="str">
        <f t="shared" si="42"/>
        <v/>
      </c>
      <c r="AK133" s="28" t="str">
        <f t="shared" si="42"/>
        <v/>
      </c>
      <c r="AL133" s="28" t="str">
        <f t="shared" si="42"/>
        <v/>
      </c>
      <c r="AM133" s="28" t="str">
        <f t="shared" si="42"/>
        <v/>
      </c>
      <c r="AN133" s="28" t="str">
        <f t="shared" si="42"/>
        <v/>
      </c>
      <c r="AO133" s="28" t="str">
        <f t="shared" si="42"/>
        <v/>
      </c>
      <c r="AP133" s="28" t="str">
        <f t="shared" si="42"/>
        <v/>
      </c>
      <c r="AQ133" s="28" t="str">
        <f t="shared" si="42"/>
        <v/>
      </c>
      <c r="AR133" s="28" t="str">
        <f t="shared" si="42"/>
        <v/>
      </c>
      <c r="AS133" s="28" t="str">
        <f t="shared" si="42"/>
        <v/>
      </c>
      <c r="AT133" s="28" t="str">
        <f t="shared" si="42"/>
        <v/>
      </c>
      <c r="AU133" s="28" t="str">
        <f t="shared" si="42"/>
        <v/>
      </c>
      <c r="AV133" s="28" t="str">
        <f t="shared" si="42"/>
        <v/>
      </c>
      <c r="AW133" s="28" t="str">
        <f t="shared" si="42"/>
        <v/>
      </c>
      <c r="AX133">
        <f t="shared" si="35"/>
        <v>0</v>
      </c>
      <c r="AY133" s="28" t="e">
        <f t="shared" si="36"/>
        <v>#DIV/0!</v>
      </c>
    </row>
    <row r="134" spans="1:51">
      <c r="A134" t="s">
        <v>759</v>
      </c>
      <c r="B134" s="23" t="s">
        <v>881</v>
      </c>
      <c r="C134">
        <v>2013</v>
      </c>
      <c r="E134" s="28" t="str">
        <f t="shared" si="42"/>
        <v/>
      </c>
      <c r="F134" s="28" t="str">
        <f t="shared" si="42"/>
        <v/>
      </c>
      <c r="G134" s="28" t="str">
        <f t="shared" si="42"/>
        <v/>
      </c>
      <c r="H134" s="28" t="str">
        <f t="shared" si="42"/>
        <v/>
      </c>
      <c r="I134" s="28" t="str">
        <f t="shared" si="42"/>
        <v/>
      </c>
      <c r="J134" s="28" t="str">
        <f t="shared" si="42"/>
        <v/>
      </c>
      <c r="K134" s="28" t="str">
        <f t="shared" si="42"/>
        <v/>
      </c>
      <c r="L134" s="28" t="str">
        <f t="shared" si="42"/>
        <v/>
      </c>
      <c r="M134" s="28" t="str">
        <f t="shared" si="42"/>
        <v/>
      </c>
      <c r="N134" s="28" t="str">
        <f t="shared" si="42"/>
        <v/>
      </c>
      <c r="O134" s="28" t="str">
        <f t="shared" si="42"/>
        <v/>
      </c>
      <c r="P134" s="28" t="str">
        <f t="shared" si="42"/>
        <v/>
      </c>
      <c r="Q134" s="28" t="str">
        <f t="shared" si="42"/>
        <v/>
      </c>
      <c r="R134" s="28" t="str">
        <f t="shared" si="42"/>
        <v/>
      </c>
      <c r="S134" s="28" t="str">
        <f t="shared" si="42"/>
        <v/>
      </c>
      <c r="T134" s="28" t="str">
        <f t="shared" si="42"/>
        <v/>
      </c>
      <c r="U134" s="28" t="str">
        <f t="shared" si="42"/>
        <v/>
      </c>
      <c r="V134" s="28" t="str">
        <f t="shared" si="42"/>
        <v/>
      </c>
      <c r="W134" s="28" t="str">
        <f t="shared" si="42"/>
        <v/>
      </c>
      <c r="X134" s="28" t="str">
        <f t="shared" si="42"/>
        <v/>
      </c>
      <c r="Y134" s="28" t="str">
        <f t="shared" si="42"/>
        <v/>
      </c>
      <c r="Z134" s="28" t="str">
        <f t="shared" si="42"/>
        <v/>
      </c>
      <c r="AA134" s="28" t="str">
        <f t="shared" si="42"/>
        <v/>
      </c>
      <c r="AB134" s="28" t="str">
        <f t="shared" si="42"/>
        <v/>
      </c>
      <c r="AC134" s="28" t="str">
        <f t="shared" si="42"/>
        <v/>
      </c>
      <c r="AD134" s="28" t="str">
        <f t="shared" si="42"/>
        <v/>
      </c>
      <c r="AE134" s="28" t="str">
        <f t="shared" si="42"/>
        <v/>
      </c>
      <c r="AF134" s="28" t="str">
        <f t="shared" si="42"/>
        <v/>
      </c>
      <c r="AG134" s="28" t="str">
        <f t="shared" si="42"/>
        <v/>
      </c>
      <c r="AH134" s="28" t="str">
        <f t="shared" si="42"/>
        <v/>
      </c>
      <c r="AI134" s="28" t="str">
        <f t="shared" si="42"/>
        <v/>
      </c>
      <c r="AJ134" s="28" t="str">
        <f t="shared" si="42"/>
        <v/>
      </c>
      <c r="AK134" s="28" t="str">
        <f t="shared" si="42"/>
        <v/>
      </c>
      <c r="AL134" s="28" t="str">
        <f t="shared" si="42"/>
        <v/>
      </c>
      <c r="AM134" s="28" t="str">
        <f t="shared" si="42"/>
        <v/>
      </c>
      <c r="AN134" s="28" t="str">
        <f t="shared" si="42"/>
        <v/>
      </c>
      <c r="AO134" s="28" t="str">
        <f t="shared" si="42"/>
        <v/>
      </c>
      <c r="AP134" s="28" t="str">
        <f t="shared" si="42"/>
        <v/>
      </c>
      <c r="AQ134" s="28" t="str">
        <f t="shared" si="42"/>
        <v/>
      </c>
      <c r="AR134" s="28" t="str">
        <f t="shared" si="42"/>
        <v/>
      </c>
      <c r="AS134" s="28" t="str">
        <f t="shared" si="42"/>
        <v/>
      </c>
      <c r="AT134" s="28" t="str">
        <f t="shared" si="42"/>
        <v/>
      </c>
      <c r="AU134" s="28" t="str">
        <f t="shared" si="42"/>
        <v/>
      </c>
      <c r="AV134" s="28" t="str">
        <f t="shared" si="42"/>
        <v/>
      </c>
      <c r="AW134" s="28" t="str">
        <f t="shared" si="42"/>
        <v/>
      </c>
      <c r="AX134">
        <f t="shared" si="35"/>
        <v>0</v>
      </c>
      <c r="AY134" s="28" t="e">
        <f t="shared" si="36"/>
        <v>#DIV/0!</v>
      </c>
    </row>
    <row r="135" spans="1:51">
      <c r="A135" t="s">
        <v>759</v>
      </c>
      <c r="B135" s="23" t="s">
        <v>893</v>
      </c>
      <c r="C135">
        <v>2014</v>
      </c>
      <c r="D135">
        <v>2017</v>
      </c>
      <c r="E135" s="28" t="str">
        <f t="shared" si="42"/>
        <v/>
      </c>
      <c r="F135" s="28" t="str">
        <f t="shared" si="42"/>
        <v/>
      </c>
      <c r="G135" s="28" t="str">
        <f t="shared" si="42"/>
        <v/>
      </c>
      <c r="H135" s="28" t="str">
        <f t="shared" si="42"/>
        <v/>
      </c>
      <c r="I135" s="28" t="str">
        <f t="shared" si="42"/>
        <v/>
      </c>
      <c r="J135" s="28" t="str">
        <f t="shared" si="42"/>
        <v/>
      </c>
      <c r="K135" s="28" t="str">
        <f t="shared" si="42"/>
        <v/>
      </c>
      <c r="L135" s="28" t="str">
        <f t="shared" si="42"/>
        <v/>
      </c>
      <c r="M135" s="28" t="str">
        <f t="shared" si="42"/>
        <v/>
      </c>
      <c r="N135" s="28" t="str">
        <f t="shared" si="42"/>
        <v/>
      </c>
      <c r="O135" s="28" t="str">
        <f t="shared" si="42"/>
        <v/>
      </c>
      <c r="P135" s="28" t="str">
        <f t="shared" si="42"/>
        <v/>
      </c>
      <c r="Q135" s="28">
        <f t="shared" si="42"/>
        <v>348.81813197238489</v>
      </c>
      <c r="R135" s="28" t="str">
        <f t="shared" si="42"/>
        <v/>
      </c>
      <c r="S135" s="28" t="str">
        <f t="shared" si="42"/>
        <v/>
      </c>
      <c r="T135" s="28" t="str">
        <f t="shared" si="42"/>
        <v/>
      </c>
      <c r="U135" s="28" t="str">
        <f t="shared" si="42"/>
        <v/>
      </c>
      <c r="V135" s="28" t="str">
        <f t="shared" si="42"/>
        <v/>
      </c>
      <c r="W135" s="28" t="str">
        <f t="shared" si="42"/>
        <v/>
      </c>
      <c r="X135" s="28" t="str">
        <f t="shared" si="42"/>
        <v/>
      </c>
      <c r="Y135" s="28" t="str">
        <f t="shared" si="42"/>
        <v/>
      </c>
      <c r="Z135" s="28" t="str">
        <f t="shared" si="42"/>
        <v/>
      </c>
      <c r="AA135" s="28" t="str">
        <f t="shared" si="42"/>
        <v/>
      </c>
      <c r="AB135" s="28" t="str">
        <f t="shared" si="42"/>
        <v/>
      </c>
      <c r="AC135" s="28" t="str">
        <f t="shared" si="42"/>
        <v/>
      </c>
      <c r="AD135" s="28" t="str">
        <f t="shared" si="42"/>
        <v/>
      </c>
      <c r="AE135" s="28" t="str">
        <f t="shared" si="42"/>
        <v/>
      </c>
      <c r="AF135" s="28" t="str">
        <f t="shared" si="42"/>
        <v/>
      </c>
      <c r="AG135" s="28" t="str">
        <f t="shared" si="42"/>
        <v/>
      </c>
      <c r="AH135" s="28" t="str">
        <f t="shared" si="42"/>
        <v/>
      </c>
      <c r="AI135" s="28" t="str">
        <f t="shared" si="42"/>
        <v/>
      </c>
      <c r="AJ135" s="28" t="str">
        <f t="shared" si="42"/>
        <v/>
      </c>
      <c r="AK135" s="28" t="str">
        <f t="shared" si="42"/>
        <v/>
      </c>
      <c r="AL135" s="28" t="str">
        <f t="shared" si="42"/>
        <v/>
      </c>
      <c r="AM135" s="28" t="str">
        <f t="shared" si="42"/>
        <v/>
      </c>
      <c r="AN135" s="28" t="str">
        <f t="shared" si="42"/>
        <v/>
      </c>
      <c r="AO135" s="28" t="str">
        <f t="shared" si="42"/>
        <v/>
      </c>
      <c r="AP135" s="28" t="str">
        <f t="shared" si="42"/>
        <v/>
      </c>
      <c r="AQ135" s="28" t="str">
        <f t="shared" si="42"/>
        <v/>
      </c>
      <c r="AR135" s="28" t="str">
        <f t="shared" si="42"/>
        <v/>
      </c>
      <c r="AS135" s="28" t="str">
        <f t="shared" si="42"/>
        <v/>
      </c>
      <c r="AT135" s="28" t="str">
        <f t="shared" si="42"/>
        <v/>
      </c>
      <c r="AU135" s="28" t="str">
        <f t="shared" si="42"/>
        <v/>
      </c>
      <c r="AV135" s="28" t="str">
        <f t="shared" si="42"/>
        <v/>
      </c>
      <c r="AW135" s="28" t="str">
        <f t="shared" si="42"/>
        <v/>
      </c>
      <c r="AX135">
        <f t="shared" si="35"/>
        <v>1</v>
      </c>
      <c r="AY135" s="28">
        <f t="shared" si="36"/>
        <v>348.81813197238489</v>
      </c>
    </row>
    <row r="136" spans="1:51">
      <c r="A136" t="s">
        <v>759</v>
      </c>
      <c r="B136" s="23" t="s">
        <v>878</v>
      </c>
      <c r="C136">
        <v>2013</v>
      </c>
      <c r="E136" s="28" t="str">
        <f t="shared" si="42"/>
        <v/>
      </c>
      <c r="F136" s="28" t="str">
        <f t="shared" si="42"/>
        <v/>
      </c>
      <c r="G136" s="28" t="str">
        <f t="shared" si="42"/>
        <v/>
      </c>
      <c r="H136" s="28" t="str">
        <f t="shared" si="42"/>
        <v/>
      </c>
      <c r="I136" s="28" t="str">
        <f t="shared" si="42"/>
        <v/>
      </c>
      <c r="J136" s="28" t="str">
        <f t="shared" si="42"/>
        <v/>
      </c>
      <c r="K136" s="28" t="str">
        <f t="shared" si="42"/>
        <v/>
      </c>
      <c r="L136" s="28" t="str">
        <f t="shared" si="42"/>
        <v/>
      </c>
      <c r="M136" s="28" t="str">
        <f t="shared" si="42"/>
        <v/>
      </c>
      <c r="N136" s="28" t="str">
        <f t="shared" si="42"/>
        <v/>
      </c>
      <c r="O136" s="28" t="str">
        <f t="shared" si="42"/>
        <v/>
      </c>
      <c r="P136" s="28" t="str">
        <f t="shared" si="42"/>
        <v/>
      </c>
      <c r="Q136" s="28">
        <f t="shared" si="42"/>
        <v>519.52061435234543</v>
      </c>
      <c r="R136" s="28" t="str">
        <f t="shared" si="42"/>
        <v/>
      </c>
      <c r="S136" s="28" t="str">
        <f t="shared" si="42"/>
        <v/>
      </c>
      <c r="T136" s="28" t="str">
        <f t="shared" si="42"/>
        <v/>
      </c>
      <c r="U136" s="28" t="str">
        <f t="shared" si="42"/>
        <v/>
      </c>
      <c r="V136" s="28" t="str">
        <f t="shared" si="42"/>
        <v/>
      </c>
      <c r="W136" s="28" t="str">
        <f t="shared" si="42"/>
        <v/>
      </c>
      <c r="X136" s="28" t="str">
        <f t="shared" si="42"/>
        <v/>
      </c>
      <c r="Y136" s="28" t="str">
        <f t="shared" si="42"/>
        <v/>
      </c>
      <c r="Z136" s="28" t="str">
        <f t="shared" si="42"/>
        <v/>
      </c>
      <c r="AA136" s="28" t="str">
        <f t="shared" si="42"/>
        <v/>
      </c>
      <c r="AB136" s="28" t="str">
        <f t="shared" si="42"/>
        <v/>
      </c>
      <c r="AC136" s="28" t="str">
        <f t="shared" si="42"/>
        <v/>
      </c>
      <c r="AD136" s="28" t="str">
        <f t="shared" si="42"/>
        <v/>
      </c>
      <c r="AE136" s="28" t="str">
        <f t="shared" si="42"/>
        <v/>
      </c>
      <c r="AF136" s="28" t="str">
        <f t="shared" si="42"/>
        <v/>
      </c>
      <c r="AG136" s="28" t="str">
        <f t="shared" si="42"/>
        <v/>
      </c>
      <c r="AH136" s="28" t="str">
        <f t="shared" si="42"/>
        <v/>
      </c>
      <c r="AI136" s="28" t="str">
        <f t="shared" ref="AI136:AW136" si="43">IFERROR(IF(AND(($C136-AI$110)&gt;=0,AI30&lt;$AX$51,AI$110&gt;0),AI30/($C136-AI$110),""),"")</f>
        <v/>
      </c>
      <c r="AJ136" s="28" t="str">
        <f t="shared" si="43"/>
        <v/>
      </c>
      <c r="AK136" s="28" t="str">
        <f t="shared" si="43"/>
        <v/>
      </c>
      <c r="AL136" s="28" t="str">
        <f t="shared" si="43"/>
        <v/>
      </c>
      <c r="AM136" s="28" t="str">
        <f t="shared" si="43"/>
        <v/>
      </c>
      <c r="AN136" s="28" t="str">
        <f t="shared" si="43"/>
        <v/>
      </c>
      <c r="AO136" s="28" t="str">
        <f t="shared" si="43"/>
        <v/>
      </c>
      <c r="AP136" s="28" t="str">
        <f t="shared" si="43"/>
        <v/>
      </c>
      <c r="AQ136" s="28" t="str">
        <f t="shared" si="43"/>
        <v/>
      </c>
      <c r="AR136" s="28" t="str">
        <f t="shared" si="43"/>
        <v/>
      </c>
      <c r="AS136" s="28" t="str">
        <f t="shared" si="43"/>
        <v/>
      </c>
      <c r="AT136" s="28" t="str">
        <f t="shared" si="43"/>
        <v/>
      </c>
      <c r="AU136" s="28" t="str">
        <f t="shared" si="43"/>
        <v/>
      </c>
      <c r="AV136" s="28" t="str">
        <f t="shared" si="43"/>
        <v/>
      </c>
      <c r="AW136" s="28" t="str">
        <f t="shared" si="43"/>
        <v/>
      </c>
      <c r="AX136">
        <f t="shared" si="35"/>
        <v>1</v>
      </c>
      <c r="AY136" s="28">
        <f t="shared" si="36"/>
        <v>519.52061435234543</v>
      </c>
    </row>
    <row r="137" spans="1:51">
      <c r="A137" t="s">
        <v>759</v>
      </c>
      <c r="B137" s="23" t="s">
        <v>751</v>
      </c>
      <c r="C137">
        <v>2014</v>
      </c>
      <c r="E137" s="28" t="str">
        <f t="shared" ref="E137:AW142" si="44">IFERROR(IF(AND(($C137-E$110)&gt;=0,E31&lt;$AX$51,E$110&gt;0),E31/($C137-E$110),""),"")</f>
        <v/>
      </c>
      <c r="F137" s="28" t="str">
        <f t="shared" si="44"/>
        <v/>
      </c>
      <c r="G137" s="28" t="str">
        <f t="shared" si="44"/>
        <v/>
      </c>
      <c r="H137" s="28" t="str">
        <f t="shared" si="44"/>
        <v/>
      </c>
      <c r="I137" s="28" t="str">
        <f t="shared" si="44"/>
        <v/>
      </c>
      <c r="J137" s="28" t="str">
        <f t="shared" si="44"/>
        <v/>
      </c>
      <c r="K137" s="28" t="str">
        <f t="shared" si="44"/>
        <v/>
      </c>
      <c r="L137" s="28" t="str">
        <f t="shared" si="44"/>
        <v/>
      </c>
      <c r="M137" s="28" t="str">
        <f t="shared" si="44"/>
        <v/>
      </c>
      <c r="N137" s="28" t="str">
        <f t="shared" si="44"/>
        <v/>
      </c>
      <c r="O137" s="28" t="str">
        <f t="shared" si="44"/>
        <v/>
      </c>
      <c r="P137" s="28" t="str">
        <f t="shared" si="44"/>
        <v/>
      </c>
      <c r="Q137" s="28">
        <f t="shared" si="44"/>
        <v>349.04022370812419</v>
      </c>
      <c r="R137" s="28" t="str">
        <f t="shared" si="44"/>
        <v/>
      </c>
      <c r="S137" s="28" t="str">
        <f t="shared" si="44"/>
        <v/>
      </c>
      <c r="T137" s="28" t="str">
        <f t="shared" si="44"/>
        <v/>
      </c>
      <c r="U137" s="28" t="str">
        <f t="shared" si="44"/>
        <v/>
      </c>
      <c r="V137" s="28" t="str">
        <f t="shared" si="44"/>
        <v/>
      </c>
      <c r="W137" s="28" t="str">
        <f t="shared" si="44"/>
        <v/>
      </c>
      <c r="X137" s="28" t="str">
        <f t="shared" si="44"/>
        <v/>
      </c>
      <c r="Y137" s="28" t="str">
        <f t="shared" si="44"/>
        <v/>
      </c>
      <c r="Z137" s="28" t="str">
        <f t="shared" si="44"/>
        <v/>
      </c>
      <c r="AA137" s="28" t="str">
        <f t="shared" si="44"/>
        <v/>
      </c>
      <c r="AB137" s="28" t="str">
        <f t="shared" si="44"/>
        <v/>
      </c>
      <c r="AC137" s="28" t="str">
        <f t="shared" si="44"/>
        <v/>
      </c>
      <c r="AD137" s="28" t="str">
        <f t="shared" si="44"/>
        <v/>
      </c>
      <c r="AE137" s="28" t="str">
        <f t="shared" si="44"/>
        <v/>
      </c>
      <c r="AF137" s="28" t="str">
        <f t="shared" si="44"/>
        <v/>
      </c>
      <c r="AG137" s="28" t="str">
        <f t="shared" si="44"/>
        <v/>
      </c>
      <c r="AH137" s="28" t="str">
        <f t="shared" si="44"/>
        <v/>
      </c>
      <c r="AI137" s="28" t="str">
        <f t="shared" si="44"/>
        <v/>
      </c>
      <c r="AJ137" s="28" t="str">
        <f t="shared" si="44"/>
        <v/>
      </c>
      <c r="AK137" s="28" t="str">
        <f t="shared" si="44"/>
        <v/>
      </c>
      <c r="AL137" s="28" t="str">
        <f t="shared" si="44"/>
        <v/>
      </c>
      <c r="AM137" s="28" t="str">
        <f t="shared" si="44"/>
        <v/>
      </c>
      <c r="AN137" s="28" t="str">
        <f t="shared" si="44"/>
        <v/>
      </c>
      <c r="AO137" s="28" t="str">
        <f t="shared" si="44"/>
        <v/>
      </c>
      <c r="AP137" s="28" t="str">
        <f t="shared" si="44"/>
        <v/>
      </c>
      <c r="AQ137" s="28" t="str">
        <f t="shared" si="44"/>
        <v/>
      </c>
      <c r="AR137" s="28" t="str">
        <f t="shared" si="44"/>
        <v/>
      </c>
      <c r="AS137" s="28" t="str">
        <f t="shared" si="44"/>
        <v/>
      </c>
      <c r="AT137" s="28" t="str">
        <f t="shared" si="44"/>
        <v/>
      </c>
      <c r="AU137" s="28" t="str">
        <f t="shared" si="44"/>
        <v/>
      </c>
      <c r="AV137" s="28" t="str">
        <f t="shared" si="44"/>
        <v/>
      </c>
      <c r="AW137" s="28" t="str">
        <f t="shared" si="44"/>
        <v/>
      </c>
      <c r="AX137">
        <f t="shared" si="35"/>
        <v>1</v>
      </c>
      <c r="AY137" s="28">
        <f t="shared" si="36"/>
        <v>349.04022370812419</v>
      </c>
    </row>
    <row r="138" spans="1:51">
      <c r="A138" t="s">
        <v>759</v>
      </c>
      <c r="B138" s="23" t="s">
        <v>879</v>
      </c>
      <c r="C138">
        <v>2013</v>
      </c>
      <c r="E138" s="28" t="str">
        <f t="shared" si="44"/>
        <v/>
      </c>
      <c r="F138" s="28" t="str">
        <f t="shared" si="44"/>
        <v/>
      </c>
      <c r="G138" s="28" t="str">
        <f t="shared" si="44"/>
        <v/>
      </c>
      <c r="H138" s="28" t="str">
        <f t="shared" si="44"/>
        <v/>
      </c>
      <c r="I138" s="28" t="str">
        <f t="shared" si="44"/>
        <v/>
      </c>
      <c r="J138" s="28" t="str">
        <f t="shared" si="44"/>
        <v/>
      </c>
      <c r="K138" s="28" t="str">
        <f t="shared" si="44"/>
        <v/>
      </c>
      <c r="L138" s="28" t="str">
        <f t="shared" si="44"/>
        <v/>
      </c>
      <c r="M138" s="28" t="str">
        <f t="shared" si="44"/>
        <v/>
      </c>
      <c r="N138" s="28" t="str">
        <f t="shared" si="44"/>
        <v/>
      </c>
      <c r="O138" s="28" t="str">
        <f t="shared" si="44"/>
        <v/>
      </c>
      <c r="P138" s="28" t="str">
        <f t="shared" si="44"/>
        <v/>
      </c>
      <c r="Q138" s="28" t="str">
        <f t="shared" si="44"/>
        <v/>
      </c>
      <c r="R138" s="28" t="str">
        <f t="shared" si="44"/>
        <v/>
      </c>
      <c r="S138" s="28" t="str">
        <f t="shared" si="44"/>
        <v/>
      </c>
      <c r="T138" s="28" t="str">
        <f t="shared" si="44"/>
        <v/>
      </c>
      <c r="U138" s="28" t="str">
        <f t="shared" si="44"/>
        <v/>
      </c>
      <c r="V138" s="28" t="str">
        <f t="shared" si="44"/>
        <v/>
      </c>
      <c r="W138" s="28" t="str">
        <f t="shared" si="44"/>
        <v/>
      </c>
      <c r="X138" s="28" t="str">
        <f t="shared" si="44"/>
        <v/>
      </c>
      <c r="Y138" s="28" t="str">
        <f t="shared" si="44"/>
        <v/>
      </c>
      <c r="Z138" s="28" t="str">
        <f t="shared" si="44"/>
        <v/>
      </c>
      <c r="AA138" s="28" t="str">
        <f t="shared" si="44"/>
        <v/>
      </c>
      <c r="AB138" s="28" t="str">
        <f t="shared" si="44"/>
        <v/>
      </c>
      <c r="AC138" s="28" t="str">
        <f t="shared" si="44"/>
        <v/>
      </c>
      <c r="AD138" s="28" t="str">
        <f t="shared" si="44"/>
        <v/>
      </c>
      <c r="AE138" s="28" t="str">
        <f t="shared" si="44"/>
        <v/>
      </c>
      <c r="AF138" s="28" t="str">
        <f t="shared" si="44"/>
        <v/>
      </c>
      <c r="AG138" s="28" t="str">
        <f t="shared" si="44"/>
        <v/>
      </c>
      <c r="AH138" s="28" t="str">
        <f t="shared" si="44"/>
        <v/>
      </c>
      <c r="AI138" s="28" t="str">
        <f t="shared" si="44"/>
        <v/>
      </c>
      <c r="AJ138" s="28" t="str">
        <f t="shared" si="44"/>
        <v/>
      </c>
      <c r="AK138" s="28" t="str">
        <f t="shared" si="44"/>
        <v/>
      </c>
      <c r="AL138" s="28" t="str">
        <f t="shared" si="44"/>
        <v/>
      </c>
      <c r="AM138" s="28" t="str">
        <f t="shared" si="44"/>
        <v/>
      </c>
      <c r="AN138" s="28" t="str">
        <f t="shared" si="44"/>
        <v/>
      </c>
      <c r="AO138" s="28" t="str">
        <f t="shared" si="44"/>
        <v/>
      </c>
      <c r="AP138" s="28" t="str">
        <f t="shared" si="44"/>
        <v/>
      </c>
      <c r="AQ138" s="28" t="str">
        <f t="shared" si="44"/>
        <v/>
      </c>
      <c r="AR138" s="28" t="str">
        <f t="shared" si="44"/>
        <v/>
      </c>
      <c r="AS138" s="28" t="str">
        <f t="shared" si="44"/>
        <v/>
      </c>
      <c r="AT138" s="28" t="str">
        <f t="shared" si="44"/>
        <v/>
      </c>
      <c r="AU138" s="28" t="str">
        <f t="shared" si="44"/>
        <v/>
      </c>
      <c r="AV138" s="28" t="str">
        <f t="shared" si="44"/>
        <v/>
      </c>
      <c r="AW138" s="28" t="str">
        <f t="shared" si="44"/>
        <v/>
      </c>
      <c r="AX138">
        <f t="shared" si="35"/>
        <v>0</v>
      </c>
      <c r="AY138" s="28" t="e">
        <f t="shared" si="36"/>
        <v>#DIV/0!</v>
      </c>
    </row>
    <row r="139" spans="1:51">
      <c r="A139" t="s">
        <v>759</v>
      </c>
      <c r="B139" s="23" t="s">
        <v>875</v>
      </c>
      <c r="C139">
        <v>2013</v>
      </c>
      <c r="E139" s="28" t="str">
        <f t="shared" si="44"/>
        <v/>
      </c>
      <c r="F139" s="28" t="str">
        <f t="shared" si="44"/>
        <v/>
      </c>
      <c r="G139" s="28" t="str">
        <f t="shared" si="44"/>
        <v/>
      </c>
      <c r="H139" s="28" t="str">
        <f t="shared" si="44"/>
        <v/>
      </c>
      <c r="I139" s="28" t="str">
        <f t="shared" si="44"/>
        <v/>
      </c>
      <c r="J139" s="28" t="str">
        <f t="shared" si="44"/>
        <v/>
      </c>
      <c r="K139" s="28" t="str">
        <f t="shared" si="44"/>
        <v/>
      </c>
      <c r="L139" s="28" t="str">
        <f t="shared" si="44"/>
        <v/>
      </c>
      <c r="M139" s="28" t="str">
        <f t="shared" si="44"/>
        <v/>
      </c>
      <c r="N139" s="28" t="str">
        <f t="shared" si="44"/>
        <v/>
      </c>
      <c r="O139" s="28" t="str">
        <f t="shared" si="44"/>
        <v/>
      </c>
      <c r="P139" s="28" t="str">
        <f t="shared" si="44"/>
        <v/>
      </c>
      <c r="Q139" s="28">
        <f t="shared" si="44"/>
        <v>344.46661499587748</v>
      </c>
      <c r="R139" s="28" t="str">
        <f t="shared" si="44"/>
        <v/>
      </c>
      <c r="S139" s="28" t="str">
        <f t="shared" si="44"/>
        <v/>
      </c>
      <c r="T139" s="28" t="str">
        <f t="shared" si="44"/>
        <v/>
      </c>
      <c r="U139" s="28" t="str">
        <f t="shared" si="44"/>
        <v/>
      </c>
      <c r="V139" s="28" t="str">
        <f t="shared" si="44"/>
        <v/>
      </c>
      <c r="W139" s="28" t="str">
        <f t="shared" si="44"/>
        <v/>
      </c>
      <c r="X139" s="28" t="str">
        <f t="shared" si="44"/>
        <v/>
      </c>
      <c r="Y139" s="28" t="str">
        <f t="shared" si="44"/>
        <v/>
      </c>
      <c r="Z139" s="28" t="str">
        <f t="shared" si="44"/>
        <v/>
      </c>
      <c r="AA139" s="28" t="str">
        <f t="shared" si="44"/>
        <v/>
      </c>
      <c r="AB139" s="28" t="str">
        <f t="shared" si="44"/>
        <v/>
      </c>
      <c r="AC139" s="28" t="str">
        <f t="shared" si="44"/>
        <v/>
      </c>
      <c r="AD139" s="28" t="str">
        <f t="shared" si="44"/>
        <v/>
      </c>
      <c r="AE139" s="28" t="str">
        <f t="shared" si="44"/>
        <v/>
      </c>
      <c r="AF139" s="28" t="str">
        <f t="shared" si="44"/>
        <v/>
      </c>
      <c r="AG139" s="28" t="str">
        <f t="shared" si="44"/>
        <v/>
      </c>
      <c r="AH139" s="28" t="str">
        <f t="shared" si="44"/>
        <v/>
      </c>
      <c r="AI139" s="28" t="str">
        <f t="shared" si="44"/>
        <v/>
      </c>
      <c r="AJ139" s="28" t="str">
        <f t="shared" si="44"/>
        <v/>
      </c>
      <c r="AK139" s="28" t="str">
        <f t="shared" si="44"/>
        <v/>
      </c>
      <c r="AL139" s="28" t="str">
        <f t="shared" si="44"/>
        <v/>
      </c>
      <c r="AM139" s="28" t="str">
        <f t="shared" si="44"/>
        <v/>
      </c>
      <c r="AN139" s="28" t="str">
        <f t="shared" si="44"/>
        <v/>
      </c>
      <c r="AO139" s="28" t="str">
        <f t="shared" si="44"/>
        <v/>
      </c>
      <c r="AP139" s="28" t="str">
        <f t="shared" si="44"/>
        <v/>
      </c>
      <c r="AQ139" s="28" t="str">
        <f t="shared" si="44"/>
        <v/>
      </c>
      <c r="AR139" s="28" t="str">
        <f t="shared" si="44"/>
        <v/>
      </c>
      <c r="AS139" s="28" t="str">
        <f t="shared" si="44"/>
        <v/>
      </c>
      <c r="AT139" s="28" t="str">
        <f t="shared" si="44"/>
        <v/>
      </c>
      <c r="AU139" s="28">
        <f t="shared" si="44"/>
        <v>102.08226597730329</v>
      </c>
      <c r="AV139" s="28">
        <f t="shared" si="44"/>
        <v>967.73283450252211</v>
      </c>
      <c r="AW139" s="28" t="str">
        <f t="shared" si="44"/>
        <v/>
      </c>
      <c r="AX139">
        <f t="shared" si="35"/>
        <v>3</v>
      </c>
      <c r="AY139" s="28">
        <f t="shared" si="36"/>
        <v>471.42723849190094</v>
      </c>
    </row>
    <row r="140" spans="1:51">
      <c r="A140" t="s">
        <v>759</v>
      </c>
      <c r="B140" s="23" t="s">
        <v>882</v>
      </c>
      <c r="C140">
        <v>2013</v>
      </c>
      <c r="E140" s="28" t="str">
        <f t="shared" si="44"/>
        <v/>
      </c>
      <c r="F140" s="28" t="str">
        <f t="shared" si="44"/>
        <v/>
      </c>
      <c r="G140" s="28" t="str">
        <f t="shared" si="44"/>
        <v/>
      </c>
      <c r="H140" s="28" t="str">
        <f t="shared" si="44"/>
        <v/>
      </c>
      <c r="I140" s="28" t="str">
        <f t="shared" si="44"/>
        <v/>
      </c>
      <c r="J140" s="28" t="str">
        <f t="shared" si="44"/>
        <v/>
      </c>
      <c r="K140" s="28" t="str">
        <f t="shared" si="44"/>
        <v/>
      </c>
      <c r="L140" s="28" t="str">
        <f t="shared" si="44"/>
        <v/>
      </c>
      <c r="M140" s="28" t="str">
        <f t="shared" si="44"/>
        <v/>
      </c>
      <c r="N140" s="28" t="str">
        <f t="shared" si="44"/>
        <v/>
      </c>
      <c r="O140" s="28" t="str">
        <f t="shared" si="44"/>
        <v/>
      </c>
      <c r="P140" s="28" t="str">
        <f t="shared" si="44"/>
        <v/>
      </c>
      <c r="Q140" s="28">
        <f t="shared" si="44"/>
        <v>522.83992779965126</v>
      </c>
      <c r="R140" s="28" t="str">
        <f t="shared" si="44"/>
        <v/>
      </c>
      <c r="S140" s="28" t="str">
        <f t="shared" si="44"/>
        <v/>
      </c>
      <c r="T140" s="28" t="str">
        <f t="shared" si="44"/>
        <v/>
      </c>
      <c r="U140" s="28" t="str">
        <f t="shared" si="44"/>
        <v/>
      </c>
      <c r="V140" s="28" t="str">
        <f t="shared" si="44"/>
        <v/>
      </c>
      <c r="W140" s="28" t="str">
        <f t="shared" si="44"/>
        <v/>
      </c>
      <c r="X140" s="28" t="str">
        <f t="shared" si="44"/>
        <v/>
      </c>
      <c r="Y140" s="28" t="str">
        <f t="shared" si="44"/>
        <v/>
      </c>
      <c r="Z140" s="28" t="str">
        <f t="shared" si="44"/>
        <v/>
      </c>
      <c r="AA140" s="28" t="str">
        <f t="shared" si="44"/>
        <v/>
      </c>
      <c r="AB140" s="28" t="str">
        <f t="shared" si="44"/>
        <v/>
      </c>
      <c r="AC140" s="28" t="str">
        <f t="shared" si="44"/>
        <v/>
      </c>
      <c r="AD140" s="28" t="str">
        <f t="shared" si="44"/>
        <v/>
      </c>
      <c r="AE140" s="28" t="str">
        <f t="shared" si="44"/>
        <v/>
      </c>
      <c r="AF140" s="28" t="str">
        <f t="shared" si="44"/>
        <v/>
      </c>
      <c r="AG140" s="28" t="str">
        <f t="shared" si="44"/>
        <v/>
      </c>
      <c r="AH140" s="28" t="str">
        <f t="shared" si="44"/>
        <v/>
      </c>
      <c r="AI140" s="28" t="str">
        <f t="shared" si="44"/>
        <v/>
      </c>
      <c r="AJ140" s="28" t="str">
        <f t="shared" si="44"/>
        <v/>
      </c>
      <c r="AK140" s="28" t="str">
        <f t="shared" si="44"/>
        <v/>
      </c>
      <c r="AL140" s="28" t="str">
        <f t="shared" si="44"/>
        <v/>
      </c>
      <c r="AM140" s="28" t="str">
        <f t="shared" si="44"/>
        <v/>
      </c>
      <c r="AN140" s="28" t="str">
        <f t="shared" si="44"/>
        <v/>
      </c>
      <c r="AO140" s="28" t="str">
        <f t="shared" si="44"/>
        <v/>
      </c>
      <c r="AP140" s="28" t="str">
        <f t="shared" si="44"/>
        <v/>
      </c>
      <c r="AQ140" s="28" t="str">
        <f t="shared" si="44"/>
        <v/>
      </c>
      <c r="AR140" s="28" t="str">
        <f t="shared" si="44"/>
        <v/>
      </c>
      <c r="AS140" s="28" t="str">
        <f t="shared" si="44"/>
        <v/>
      </c>
      <c r="AT140" s="28" t="str">
        <f t="shared" si="44"/>
        <v/>
      </c>
      <c r="AU140" s="28" t="str">
        <f t="shared" si="44"/>
        <v/>
      </c>
      <c r="AV140" s="28" t="str">
        <f t="shared" si="44"/>
        <v/>
      </c>
      <c r="AW140" s="28" t="str">
        <f t="shared" si="44"/>
        <v/>
      </c>
      <c r="AX140">
        <f t="shared" si="35"/>
        <v>1</v>
      </c>
      <c r="AY140" s="28">
        <f t="shared" si="36"/>
        <v>522.83992779965126</v>
      </c>
    </row>
    <row r="141" spans="1:51">
      <c r="A141" t="s">
        <v>759</v>
      </c>
      <c r="B141" s="23" t="s">
        <v>880</v>
      </c>
      <c r="C141">
        <v>2013</v>
      </c>
      <c r="E141" s="28" t="str">
        <f t="shared" si="44"/>
        <v/>
      </c>
      <c r="F141" s="28" t="str">
        <f t="shared" si="44"/>
        <v/>
      </c>
      <c r="G141" s="28" t="str">
        <f t="shared" si="44"/>
        <v/>
      </c>
      <c r="H141" s="28" t="str">
        <f t="shared" si="44"/>
        <v/>
      </c>
      <c r="I141" s="28" t="str">
        <f t="shared" si="44"/>
        <v/>
      </c>
      <c r="J141" s="28" t="str">
        <f t="shared" si="44"/>
        <v/>
      </c>
      <c r="K141" s="28" t="str">
        <f t="shared" si="44"/>
        <v/>
      </c>
      <c r="L141" s="28" t="str">
        <f t="shared" si="44"/>
        <v/>
      </c>
      <c r="M141" s="28" t="str">
        <f t="shared" si="44"/>
        <v/>
      </c>
      <c r="N141" s="28" t="str">
        <f t="shared" si="44"/>
        <v/>
      </c>
      <c r="O141" s="28" t="str">
        <f t="shared" si="44"/>
        <v/>
      </c>
      <c r="P141" s="28" t="str">
        <f t="shared" si="44"/>
        <v/>
      </c>
      <c r="Q141" s="28">
        <f t="shared" si="44"/>
        <v>342.68222076604212</v>
      </c>
      <c r="R141" s="28" t="str">
        <f t="shared" si="44"/>
        <v/>
      </c>
      <c r="S141" s="28" t="str">
        <f t="shared" si="44"/>
        <v/>
      </c>
      <c r="T141" s="28" t="str">
        <f t="shared" si="44"/>
        <v/>
      </c>
      <c r="U141" s="28" t="str">
        <f t="shared" si="44"/>
        <v/>
      </c>
      <c r="V141" s="28" t="str">
        <f t="shared" si="44"/>
        <v/>
      </c>
      <c r="W141" s="28" t="str">
        <f t="shared" si="44"/>
        <v/>
      </c>
      <c r="X141" s="28" t="str">
        <f t="shared" si="44"/>
        <v/>
      </c>
      <c r="Y141" s="28" t="str">
        <f t="shared" si="44"/>
        <v/>
      </c>
      <c r="Z141" s="28" t="str">
        <f t="shared" si="44"/>
        <v/>
      </c>
      <c r="AA141" s="28" t="str">
        <f t="shared" si="44"/>
        <v/>
      </c>
      <c r="AB141" s="28" t="str">
        <f t="shared" si="44"/>
        <v/>
      </c>
      <c r="AC141" s="28" t="str">
        <f t="shared" si="44"/>
        <v/>
      </c>
      <c r="AD141" s="28" t="str">
        <f t="shared" si="44"/>
        <v/>
      </c>
      <c r="AE141" s="28" t="str">
        <f t="shared" si="44"/>
        <v/>
      </c>
      <c r="AF141" s="28" t="str">
        <f t="shared" si="44"/>
        <v/>
      </c>
      <c r="AG141" s="28" t="str">
        <f t="shared" si="44"/>
        <v/>
      </c>
      <c r="AH141" s="28" t="str">
        <f t="shared" si="44"/>
        <v/>
      </c>
      <c r="AI141" s="28" t="str">
        <f t="shared" si="44"/>
        <v/>
      </c>
      <c r="AJ141" s="28" t="str">
        <f t="shared" si="44"/>
        <v/>
      </c>
      <c r="AK141" s="28" t="str">
        <f t="shared" si="44"/>
        <v/>
      </c>
      <c r="AL141" s="28" t="str">
        <f t="shared" si="44"/>
        <v/>
      </c>
      <c r="AM141" s="28" t="str">
        <f t="shared" si="44"/>
        <v/>
      </c>
      <c r="AN141" s="28" t="str">
        <f t="shared" si="44"/>
        <v/>
      </c>
      <c r="AO141" s="28" t="str">
        <f t="shared" si="44"/>
        <v/>
      </c>
      <c r="AP141" s="28" t="str">
        <f t="shared" si="44"/>
        <v/>
      </c>
      <c r="AQ141" s="28" t="str">
        <f t="shared" si="44"/>
        <v/>
      </c>
      <c r="AR141" s="28" t="str">
        <f t="shared" si="44"/>
        <v/>
      </c>
      <c r="AS141" s="28" t="str">
        <f t="shared" si="44"/>
        <v/>
      </c>
      <c r="AT141" s="28" t="str">
        <f t="shared" si="44"/>
        <v/>
      </c>
      <c r="AU141" s="28">
        <f t="shared" si="44"/>
        <v>101.75705883836294</v>
      </c>
      <c r="AV141" s="28">
        <f t="shared" si="44"/>
        <v>964.46320951049927</v>
      </c>
      <c r="AW141" s="28" t="str">
        <f t="shared" si="44"/>
        <v/>
      </c>
      <c r="AX141">
        <f t="shared" si="35"/>
        <v>3</v>
      </c>
      <c r="AY141" s="28">
        <f t="shared" si="36"/>
        <v>469.63416303830144</v>
      </c>
    </row>
    <row r="142" spans="1:51">
      <c r="A142" t="s">
        <v>830</v>
      </c>
      <c r="B142" s="23" t="s">
        <v>829</v>
      </c>
      <c r="C142">
        <v>1966</v>
      </c>
      <c r="D142">
        <v>1970</v>
      </c>
      <c r="E142" s="28" t="str">
        <f t="shared" si="44"/>
        <v/>
      </c>
      <c r="F142" s="28" t="str">
        <f t="shared" si="44"/>
        <v/>
      </c>
      <c r="G142" s="28" t="str">
        <f t="shared" si="44"/>
        <v/>
      </c>
      <c r="H142" s="28" t="str">
        <f t="shared" si="44"/>
        <v/>
      </c>
      <c r="I142" s="28" t="str">
        <f t="shared" si="44"/>
        <v/>
      </c>
      <c r="J142" s="28" t="str">
        <f t="shared" si="44"/>
        <v/>
      </c>
      <c r="K142" s="28" t="str">
        <f t="shared" si="44"/>
        <v/>
      </c>
      <c r="L142" s="28">
        <f t="shared" si="44"/>
        <v>6.0875671953555468</v>
      </c>
      <c r="M142" s="28" t="str">
        <f t="shared" si="44"/>
        <v/>
      </c>
      <c r="N142" s="28" t="str">
        <f t="shared" si="44"/>
        <v/>
      </c>
      <c r="O142" s="28" t="str">
        <f t="shared" si="44"/>
        <v/>
      </c>
      <c r="P142" s="28" t="str">
        <f t="shared" si="44"/>
        <v/>
      </c>
      <c r="Q142" s="28" t="str">
        <f t="shared" si="44"/>
        <v/>
      </c>
      <c r="R142" s="28" t="str">
        <f t="shared" si="44"/>
        <v/>
      </c>
      <c r="S142" s="28" t="str">
        <f t="shared" si="44"/>
        <v/>
      </c>
      <c r="T142" s="28" t="str">
        <f t="shared" si="44"/>
        <v/>
      </c>
      <c r="U142" s="28" t="str">
        <f t="shared" si="44"/>
        <v/>
      </c>
      <c r="V142" s="28" t="str">
        <f t="shared" si="44"/>
        <v/>
      </c>
      <c r="W142" s="28" t="str">
        <f t="shared" si="44"/>
        <v/>
      </c>
      <c r="X142" s="28" t="str">
        <f t="shared" si="44"/>
        <v/>
      </c>
      <c r="Y142" s="28" t="str">
        <f t="shared" si="44"/>
        <v/>
      </c>
      <c r="Z142" s="28" t="str">
        <f t="shared" si="44"/>
        <v/>
      </c>
      <c r="AA142" s="28" t="str">
        <f t="shared" si="44"/>
        <v/>
      </c>
      <c r="AB142" s="28" t="str">
        <f t="shared" si="44"/>
        <v/>
      </c>
      <c r="AC142" s="28" t="str">
        <f t="shared" si="44"/>
        <v/>
      </c>
      <c r="AD142" s="28" t="str">
        <f t="shared" si="44"/>
        <v/>
      </c>
      <c r="AE142" s="28" t="str">
        <f t="shared" si="44"/>
        <v/>
      </c>
      <c r="AF142" s="28" t="str">
        <f t="shared" si="44"/>
        <v/>
      </c>
      <c r="AG142" s="28" t="str">
        <f t="shared" si="44"/>
        <v/>
      </c>
      <c r="AH142" s="28" t="str">
        <f t="shared" si="44"/>
        <v/>
      </c>
      <c r="AI142" s="28" t="str">
        <f t="shared" ref="AI142:AW142" si="45">IFERROR(IF(AND(($C142-AI$110)&gt;=0,AI36&lt;$AX$51,AI$110&gt;0),AI36/($C142-AI$110),""),"")</f>
        <v/>
      </c>
      <c r="AJ142" s="28" t="str">
        <f t="shared" si="45"/>
        <v/>
      </c>
      <c r="AK142" s="28" t="str">
        <f t="shared" si="45"/>
        <v/>
      </c>
      <c r="AL142" s="28" t="str">
        <f t="shared" si="45"/>
        <v/>
      </c>
      <c r="AM142" s="28" t="str">
        <f t="shared" si="45"/>
        <v/>
      </c>
      <c r="AN142" s="28" t="str">
        <f t="shared" si="45"/>
        <v/>
      </c>
      <c r="AO142" s="28" t="str">
        <f t="shared" si="45"/>
        <v/>
      </c>
      <c r="AP142" s="28" t="str">
        <f t="shared" si="45"/>
        <v/>
      </c>
      <c r="AQ142" s="28" t="str">
        <f t="shared" si="45"/>
        <v/>
      </c>
      <c r="AR142" s="28" t="str">
        <f t="shared" si="45"/>
        <v/>
      </c>
      <c r="AS142" s="28" t="str">
        <f t="shared" si="45"/>
        <v/>
      </c>
      <c r="AT142" s="28" t="str">
        <f t="shared" si="45"/>
        <v/>
      </c>
      <c r="AU142" s="28" t="str">
        <f t="shared" si="45"/>
        <v/>
      </c>
      <c r="AV142" s="28" t="str">
        <f t="shared" si="45"/>
        <v/>
      </c>
      <c r="AW142" s="28" t="str">
        <f t="shared" si="45"/>
        <v/>
      </c>
      <c r="AX142">
        <f t="shared" si="35"/>
        <v>1</v>
      </c>
      <c r="AY142" s="28">
        <f t="shared" si="36"/>
        <v>6.0875671953555468</v>
      </c>
    </row>
    <row r="143" spans="1:51">
      <c r="A143" t="s">
        <v>753</v>
      </c>
      <c r="B143" s="23" t="s">
        <v>932</v>
      </c>
      <c r="C143">
        <v>2021</v>
      </c>
      <c r="E143" s="28" t="str">
        <f t="shared" ref="E143:AW148" si="46">IFERROR(IF(AND(($C143-E$110)&gt;=0,E37&lt;$AX$51,E$110&gt;0),E37/($C143-E$110),""),"")</f>
        <v/>
      </c>
      <c r="F143" s="28" t="str">
        <f t="shared" si="46"/>
        <v/>
      </c>
      <c r="G143" s="28" t="str">
        <f t="shared" si="46"/>
        <v/>
      </c>
      <c r="H143" s="28" t="str">
        <f t="shared" si="46"/>
        <v/>
      </c>
      <c r="I143" s="28" t="str">
        <f t="shared" si="46"/>
        <v/>
      </c>
      <c r="J143" s="28" t="str">
        <f t="shared" si="46"/>
        <v/>
      </c>
      <c r="K143" s="28" t="str">
        <f t="shared" si="46"/>
        <v/>
      </c>
      <c r="L143" s="28" t="str">
        <f t="shared" si="46"/>
        <v/>
      </c>
      <c r="M143" s="28" t="str">
        <f t="shared" si="46"/>
        <v/>
      </c>
      <c r="N143" s="28" t="str">
        <f t="shared" si="46"/>
        <v/>
      </c>
      <c r="O143" s="28" t="str">
        <f t="shared" si="46"/>
        <v/>
      </c>
      <c r="P143" s="28" t="str">
        <f t="shared" si="46"/>
        <v/>
      </c>
      <c r="Q143" s="28" t="str">
        <f t="shared" si="46"/>
        <v/>
      </c>
      <c r="R143" s="28" t="str">
        <f t="shared" si="46"/>
        <v/>
      </c>
      <c r="S143" s="28" t="str">
        <f t="shared" si="46"/>
        <v/>
      </c>
      <c r="T143" s="28" t="str">
        <f t="shared" si="46"/>
        <v/>
      </c>
      <c r="U143" s="28" t="str">
        <f t="shared" si="46"/>
        <v/>
      </c>
      <c r="V143" s="28" t="str">
        <f t="shared" si="46"/>
        <v/>
      </c>
      <c r="W143" s="28" t="str">
        <f t="shared" si="46"/>
        <v/>
      </c>
      <c r="X143" s="28" t="str">
        <f t="shared" si="46"/>
        <v/>
      </c>
      <c r="Y143" s="28" t="str">
        <f t="shared" si="46"/>
        <v/>
      </c>
      <c r="Z143" s="28" t="str">
        <f t="shared" si="46"/>
        <v/>
      </c>
      <c r="AA143" s="28" t="str">
        <f t="shared" si="46"/>
        <v/>
      </c>
      <c r="AB143" s="28">
        <f t="shared" si="46"/>
        <v>146.91512215957775</v>
      </c>
      <c r="AC143" s="28" t="str">
        <f t="shared" si="46"/>
        <v/>
      </c>
      <c r="AD143" s="28" t="str">
        <f t="shared" si="46"/>
        <v/>
      </c>
      <c r="AE143" s="28" t="str">
        <f t="shared" si="46"/>
        <v/>
      </c>
      <c r="AF143" s="28" t="str">
        <f t="shared" si="46"/>
        <v/>
      </c>
      <c r="AG143" s="28" t="str">
        <f t="shared" si="46"/>
        <v/>
      </c>
      <c r="AH143" s="28" t="str">
        <f t="shared" si="46"/>
        <v/>
      </c>
      <c r="AI143" s="28" t="str">
        <f t="shared" si="46"/>
        <v/>
      </c>
      <c r="AJ143" s="28" t="str">
        <f t="shared" si="46"/>
        <v/>
      </c>
      <c r="AK143" s="28">
        <f t="shared" si="46"/>
        <v>123.27384582590535</v>
      </c>
      <c r="AL143" s="28" t="str">
        <f t="shared" si="46"/>
        <v/>
      </c>
      <c r="AM143" s="28" t="str">
        <f t="shared" si="46"/>
        <v/>
      </c>
      <c r="AN143" s="28" t="str">
        <f t="shared" si="46"/>
        <v/>
      </c>
      <c r="AO143" s="28" t="str">
        <f t="shared" si="46"/>
        <v/>
      </c>
      <c r="AP143" s="28" t="str">
        <f t="shared" si="46"/>
        <v/>
      </c>
      <c r="AQ143" s="28" t="str">
        <f t="shared" si="46"/>
        <v/>
      </c>
      <c r="AR143" s="28" t="str">
        <f t="shared" si="46"/>
        <v/>
      </c>
      <c r="AS143" s="28" t="str">
        <f t="shared" si="46"/>
        <v/>
      </c>
      <c r="AT143" s="28" t="str">
        <f t="shared" si="46"/>
        <v/>
      </c>
      <c r="AU143" s="28" t="str">
        <f t="shared" si="46"/>
        <v/>
      </c>
      <c r="AV143" s="28" t="str">
        <f t="shared" si="46"/>
        <v/>
      </c>
      <c r="AW143" s="28" t="str">
        <f t="shared" si="46"/>
        <v/>
      </c>
      <c r="AX143">
        <f t="shared" si="35"/>
        <v>2</v>
      </c>
      <c r="AY143" s="28">
        <f t="shared" si="36"/>
        <v>135.09448399274154</v>
      </c>
    </row>
    <row r="144" spans="1:51">
      <c r="A144" t="s">
        <v>745</v>
      </c>
      <c r="B144" s="23" t="s">
        <v>985</v>
      </c>
      <c r="C144">
        <v>2009</v>
      </c>
      <c r="D144">
        <v>2018</v>
      </c>
      <c r="E144" s="28" t="str">
        <f t="shared" si="46"/>
        <v/>
      </c>
      <c r="F144" s="28" t="str">
        <f t="shared" si="46"/>
        <v/>
      </c>
      <c r="G144" s="28" t="str">
        <f t="shared" si="46"/>
        <v/>
      </c>
      <c r="H144" s="28" t="str">
        <f t="shared" si="46"/>
        <v/>
      </c>
      <c r="I144" s="28" t="str">
        <f t="shared" si="46"/>
        <v/>
      </c>
      <c r="J144" s="28" t="str">
        <f t="shared" si="46"/>
        <v/>
      </c>
      <c r="K144" s="28" t="str">
        <f t="shared" si="46"/>
        <v/>
      </c>
      <c r="L144" s="28" t="str">
        <f t="shared" si="46"/>
        <v/>
      </c>
      <c r="M144" s="28" t="str">
        <f t="shared" si="46"/>
        <v/>
      </c>
      <c r="N144" s="28" t="str">
        <f t="shared" si="46"/>
        <v/>
      </c>
      <c r="O144" s="28" t="str">
        <f t="shared" si="46"/>
        <v/>
      </c>
      <c r="P144" s="28" t="str">
        <f t="shared" si="46"/>
        <v/>
      </c>
      <c r="Q144" s="28" t="str">
        <f t="shared" si="46"/>
        <v/>
      </c>
      <c r="R144" s="28" t="str">
        <f t="shared" si="46"/>
        <v/>
      </c>
      <c r="S144" s="28" t="str">
        <f t="shared" si="46"/>
        <v/>
      </c>
      <c r="T144" s="28" t="str">
        <f t="shared" si="46"/>
        <v/>
      </c>
      <c r="U144" s="28" t="str">
        <f t="shared" si="46"/>
        <v/>
      </c>
      <c r="V144" s="28" t="str">
        <f t="shared" si="46"/>
        <v/>
      </c>
      <c r="W144" s="28" t="str">
        <f t="shared" si="46"/>
        <v/>
      </c>
      <c r="X144" s="28" t="str">
        <f t="shared" si="46"/>
        <v/>
      </c>
      <c r="Y144" s="28" t="str">
        <f t="shared" si="46"/>
        <v/>
      </c>
      <c r="Z144" s="28" t="str">
        <f t="shared" si="46"/>
        <v/>
      </c>
      <c r="AA144" s="28" t="str">
        <f t="shared" si="46"/>
        <v/>
      </c>
      <c r="AB144" s="28" t="str">
        <f t="shared" si="46"/>
        <v/>
      </c>
      <c r="AC144" s="28" t="str">
        <f t="shared" si="46"/>
        <v/>
      </c>
      <c r="AD144" s="28" t="str">
        <f t="shared" si="46"/>
        <v/>
      </c>
      <c r="AE144" s="28" t="str">
        <f t="shared" si="46"/>
        <v/>
      </c>
      <c r="AF144" s="28" t="str">
        <f t="shared" si="46"/>
        <v/>
      </c>
      <c r="AG144" s="28" t="str">
        <f t="shared" si="46"/>
        <v/>
      </c>
      <c r="AH144" s="28" t="str">
        <f t="shared" si="46"/>
        <v/>
      </c>
      <c r="AI144" s="28" t="str">
        <f t="shared" si="46"/>
        <v/>
      </c>
      <c r="AJ144" s="28" t="str">
        <f t="shared" si="46"/>
        <v/>
      </c>
      <c r="AK144" s="28" t="str">
        <f t="shared" si="46"/>
        <v/>
      </c>
      <c r="AL144" s="28" t="str">
        <f t="shared" si="46"/>
        <v/>
      </c>
      <c r="AM144" s="28" t="str">
        <f t="shared" si="46"/>
        <v/>
      </c>
      <c r="AN144" s="28" t="str">
        <f t="shared" si="46"/>
        <v/>
      </c>
      <c r="AO144" s="28" t="str">
        <f t="shared" si="46"/>
        <v/>
      </c>
      <c r="AP144" s="28" t="str">
        <f t="shared" si="46"/>
        <v/>
      </c>
      <c r="AQ144" s="28" t="str">
        <f t="shared" si="46"/>
        <v/>
      </c>
      <c r="AR144" s="28" t="str">
        <f t="shared" si="46"/>
        <v/>
      </c>
      <c r="AS144" s="28" t="str">
        <f t="shared" si="46"/>
        <v/>
      </c>
      <c r="AT144" s="28" t="str">
        <f t="shared" si="46"/>
        <v/>
      </c>
      <c r="AU144" s="28" t="str">
        <f t="shared" si="46"/>
        <v/>
      </c>
      <c r="AV144" s="28" t="str">
        <f t="shared" si="46"/>
        <v/>
      </c>
      <c r="AW144" s="28" t="str">
        <f t="shared" si="46"/>
        <v/>
      </c>
      <c r="AX144">
        <f t="shared" si="35"/>
        <v>0</v>
      </c>
      <c r="AY144" s="28" t="e">
        <f t="shared" si="36"/>
        <v>#DIV/0!</v>
      </c>
    </row>
    <row r="145" spans="1:51">
      <c r="A145" t="s">
        <v>758</v>
      </c>
      <c r="B145" s="23" t="s">
        <v>958</v>
      </c>
      <c r="C145">
        <v>2023</v>
      </c>
      <c r="D145">
        <v>2024</v>
      </c>
      <c r="E145" s="28" t="str">
        <f t="shared" si="46"/>
        <v/>
      </c>
      <c r="F145" s="28" t="str">
        <f t="shared" si="46"/>
        <v/>
      </c>
      <c r="G145" s="28" t="str">
        <f t="shared" si="46"/>
        <v/>
      </c>
      <c r="H145" s="28" t="str">
        <f t="shared" si="46"/>
        <v/>
      </c>
      <c r="I145" s="28" t="str">
        <f t="shared" si="46"/>
        <v/>
      </c>
      <c r="J145" s="28" t="str">
        <f t="shared" si="46"/>
        <v/>
      </c>
      <c r="K145" s="28" t="str">
        <f t="shared" si="46"/>
        <v/>
      </c>
      <c r="L145" s="28" t="str">
        <f t="shared" si="46"/>
        <v/>
      </c>
      <c r="M145" s="28" t="str">
        <f t="shared" si="46"/>
        <v/>
      </c>
      <c r="N145" s="28" t="str">
        <f t="shared" si="46"/>
        <v/>
      </c>
      <c r="O145" s="28" t="str">
        <f t="shared" si="46"/>
        <v/>
      </c>
      <c r="P145" s="28" t="str">
        <f t="shared" si="46"/>
        <v/>
      </c>
      <c r="Q145" s="28" t="str">
        <f t="shared" si="46"/>
        <v/>
      </c>
      <c r="R145" s="28" t="str">
        <f t="shared" si="46"/>
        <v/>
      </c>
      <c r="S145" s="28" t="str">
        <f t="shared" si="46"/>
        <v/>
      </c>
      <c r="T145" s="28" t="str">
        <f t="shared" si="46"/>
        <v/>
      </c>
      <c r="U145" s="28" t="str">
        <f t="shared" si="46"/>
        <v/>
      </c>
      <c r="V145" s="28" t="str">
        <f t="shared" si="46"/>
        <v/>
      </c>
      <c r="W145" s="28" t="str">
        <f t="shared" si="46"/>
        <v/>
      </c>
      <c r="X145" s="28" t="str">
        <f t="shared" si="46"/>
        <v/>
      </c>
      <c r="Y145" s="28" t="str">
        <f t="shared" si="46"/>
        <v/>
      </c>
      <c r="Z145" s="28" t="str">
        <f t="shared" si="46"/>
        <v/>
      </c>
      <c r="AA145" s="28" t="str">
        <f t="shared" si="46"/>
        <v/>
      </c>
      <c r="AB145" s="28" t="str">
        <f t="shared" si="46"/>
        <v/>
      </c>
      <c r="AC145" s="28" t="str">
        <f t="shared" si="46"/>
        <v/>
      </c>
      <c r="AD145" s="28" t="str">
        <f t="shared" si="46"/>
        <v/>
      </c>
      <c r="AE145" s="28" t="str">
        <f t="shared" si="46"/>
        <v/>
      </c>
      <c r="AF145" s="28" t="str">
        <f t="shared" si="46"/>
        <v/>
      </c>
      <c r="AG145" s="28" t="str">
        <f t="shared" si="46"/>
        <v/>
      </c>
      <c r="AH145" s="28" t="str">
        <f t="shared" si="46"/>
        <v/>
      </c>
      <c r="AI145" s="28" t="str">
        <f t="shared" si="46"/>
        <v/>
      </c>
      <c r="AJ145" s="28" t="str">
        <f t="shared" si="46"/>
        <v/>
      </c>
      <c r="AK145" s="28" t="str">
        <f t="shared" si="46"/>
        <v/>
      </c>
      <c r="AL145" s="28" t="str">
        <f t="shared" si="46"/>
        <v/>
      </c>
      <c r="AM145" s="28" t="str">
        <f t="shared" si="46"/>
        <v/>
      </c>
      <c r="AN145" s="28">
        <f t="shared" si="46"/>
        <v>189.4233101246208</v>
      </c>
      <c r="AO145" s="28" t="str">
        <f t="shared" si="46"/>
        <v/>
      </c>
      <c r="AP145" s="28" t="str">
        <f t="shared" si="46"/>
        <v/>
      </c>
      <c r="AQ145" s="28" t="str">
        <f t="shared" si="46"/>
        <v/>
      </c>
      <c r="AR145" s="28" t="str">
        <f t="shared" si="46"/>
        <v/>
      </c>
      <c r="AS145" s="28" t="str">
        <f t="shared" si="46"/>
        <v/>
      </c>
      <c r="AT145" s="28" t="str">
        <f t="shared" si="46"/>
        <v/>
      </c>
      <c r="AU145" s="28" t="str">
        <f t="shared" si="46"/>
        <v/>
      </c>
      <c r="AV145" s="28" t="str">
        <f t="shared" si="46"/>
        <v/>
      </c>
      <c r="AW145" s="28" t="str">
        <f t="shared" si="46"/>
        <v/>
      </c>
      <c r="AX145">
        <f t="shared" si="35"/>
        <v>1</v>
      </c>
      <c r="AY145" s="28">
        <f t="shared" si="36"/>
        <v>189.4233101246208</v>
      </c>
    </row>
    <row r="146" spans="1:51">
      <c r="A146" t="s">
        <v>758</v>
      </c>
      <c r="B146" s="23" t="s">
        <v>943</v>
      </c>
      <c r="C146">
        <v>2023</v>
      </c>
      <c r="E146" s="28" t="str">
        <f t="shared" si="46"/>
        <v/>
      </c>
      <c r="F146" s="28" t="str">
        <f t="shared" si="46"/>
        <v/>
      </c>
      <c r="G146" s="28" t="str">
        <f t="shared" si="46"/>
        <v/>
      </c>
      <c r="H146" s="28" t="str">
        <f t="shared" si="46"/>
        <v/>
      </c>
      <c r="I146" s="28" t="str">
        <f t="shared" si="46"/>
        <v/>
      </c>
      <c r="J146" s="28" t="str">
        <f t="shared" si="46"/>
        <v/>
      </c>
      <c r="K146" s="28" t="str">
        <f t="shared" si="46"/>
        <v/>
      </c>
      <c r="L146" s="28" t="str">
        <f t="shared" si="46"/>
        <v/>
      </c>
      <c r="M146" s="28" t="str">
        <f t="shared" si="46"/>
        <v/>
      </c>
      <c r="N146" s="28" t="str">
        <f t="shared" si="46"/>
        <v/>
      </c>
      <c r="O146" s="28" t="str">
        <f t="shared" si="46"/>
        <v/>
      </c>
      <c r="P146" s="28" t="str">
        <f t="shared" si="46"/>
        <v/>
      </c>
      <c r="Q146" s="28" t="str">
        <f t="shared" si="46"/>
        <v/>
      </c>
      <c r="R146" s="28" t="str">
        <f t="shared" si="46"/>
        <v/>
      </c>
      <c r="S146" s="28" t="str">
        <f t="shared" si="46"/>
        <v/>
      </c>
      <c r="T146" s="28" t="str">
        <f t="shared" si="46"/>
        <v/>
      </c>
      <c r="U146" s="28" t="str">
        <f t="shared" si="46"/>
        <v/>
      </c>
      <c r="V146" s="28" t="str">
        <f t="shared" si="46"/>
        <v/>
      </c>
      <c r="W146" s="28" t="str">
        <f t="shared" si="46"/>
        <v/>
      </c>
      <c r="X146" s="28" t="str">
        <f t="shared" si="46"/>
        <v/>
      </c>
      <c r="Y146" s="28" t="str">
        <f t="shared" si="46"/>
        <v/>
      </c>
      <c r="Z146" s="28" t="str">
        <f t="shared" si="46"/>
        <v/>
      </c>
      <c r="AA146" s="28" t="str">
        <f t="shared" si="46"/>
        <v/>
      </c>
      <c r="AB146" s="28" t="str">
        <f t="shared" si="46"/>
        <v/>
      </c>
      <c r="AC146" s="28" t="str">
        <f t="shared" si="46"/>
        <v/>
      </c>
      <c r="AD146" s="28" t="str">
        <f t="shared" si="46"/>
        <v/>
      </c>
      <c r="AE146" s="28" t="str">
        <f t="shared" si="46"/>
        <v/>
      </c>
      <c r="AF146" s="28" t="str">
        <f t="shared" si="46"/>
        <v/>
      </c>
      <c r="AG146" s="28" t="str">
        <f t="shared" si="46"/>
        <v/>
      </c>
      <c r="AH146" s="28" t="str">
        <f t="shared" si="46"/>
        <v/>
      </c>
      <c r="AI146" s="28" t="str">
        <f t="shared" si="46"/>
        <v/>
      </c>
      <c r="AJ146" s="28" t="str">
        <f t="shared" si="46"/>
        <v/>
      </c>
      <c r="AK146" s="28" t="str">
        <f t="shared" si="46"/>
        <v/>
      </c>
      <c r="AL146" s="28" t="str">
        <f t="shared" si="46"/>
        <v/>
      </c>
      <c r="AM146" s="28" t="str">
        <f t="shared" si="46"/>
        <v/>
      </c>
      <c r="AN146" s="28">
        <f t="shared" si="46"/>
        <v>43.512294172325511</v>
      </c>
      <c r="AO146" s="28" t="str">
        <f t="shared" si="46"/>
        <v/>
      </c>
      <c r="AP146" s="28" t="str">
        <f t="shared" si="46"/>
        <v/>
      </c>
      <c r="AQ146" s="28" t="str">
        <f t="shared" si="46"/>
        <v/>
      </c>
      <c r="AR146" s="28" t="str">
        <f t="shared" si="46"/>
        <v/>
      </c>
      <c r="AS146" s="28" t="str">
        <f t="shared" si="46"/>
        <v/>
      </c>
      <c r="AT146" s="28" t="str">
        <f t="shared" si="46"/>
        <v/>
      </c>
      <c r="AU146" s="28" t="str">
        <f t="shared" si="46"/>
        <v/>
      </c>
      <c r="AV146" s="28" t="str">
        <f t="shared" si="46"/>
        <v/>
      </c>
      <c r="AW146" s="28" t="str">
        <f t="shared" si="46"/>
        <v/>
      </c>
      <c r="AX146">
        <f t="shared" si="35"/>
        <v>1</v>
      </c>
      <c r="AY146" s="28">
        <f t="shared" si="36"/>
        <v>43.512294172325511</v>
      </c>
    </row>
    <row r="147" spans="1:51">
      <c r="A147" t="s">
        <v>758</v>
      </c>
      <c r="B147" s="23" t="s">
        <v>757</v>
      </c>
      <c r="C147">
        <v>2017</v>
      </c>
      <c r="D147">
        <v>2022</v>
      </c>
      <c r="E147" s="28" t="str">
        <f t="shared" si="46"/>
        <v/>
      </c>
      <c r="F147" s="28" t="str">
        <f t="shared" si="46"/>
        <v/>
      </c>
      <c r="G147" s="28" t="str">
        <f t="shared" si="46"/>
        <v/>
      </c>
      <c r="H147" s="28" t="str">
        <f t="shared" si="46"/>
        <v/>
      </c>
      <c r="I147" s="28" t="str">
        <f t="shared" si="46"/>
        <v/>
      </c>
      <c r="J147" s="28" t="str">
        <f t="shared" si="46"/>
        <v/>
      </c>
      <c r="K147" s="28" t="str">
        <f t="shared" si="46"/>
        <v/>
      </c>
      <c r="L147" s="28" t="str">
        <f t="shared" si="46"/>
        <v/>
      </c>
      <c r="M147" s="28" t="str">
        <f t="shared" si="46"/>
        <v/>
      </c>
      <c r="N147" s="28" t="str">
        <f t="shared" si="46"/>
        <v/>
      </c>
      <c r="O147" s="28" t="str">
        <f t="shared" si="46"/>
        <v/>
      </c>
      <c r="P147" s="28" t="str">
        <f t="shared" si="46"/>
        <v/>
      </c>
      <c r="Q147" s="28" t="str">
        <f t="shared" si="46"/>
        <v/>
      </c>
      <c r="R147" s="28" t="str">
        <f t="shared" si="46"/>
        <v/>
      </c>
      <c r="S147" s="28" t="str">
        <f t="shared" si="46"/>
        <v/>
      </c>
      <c r="T147" s="28" t="str">
        <f t="shared" si="46"/>
        <v/>
      </c>
      <c r="U147" s="28" t="str">
        <f t="shared" si="46"/>
        <v/>
      </c>
      <c r="V147" s="28" t="str">
        <f t="shared" si="46"/>
        <v/>
      </c>
      <c r="W147" s="28" t="str">
        <f t="shared" si="46"/>
        <v/>
      </c>
      <c r="X147" s="28" t="str">
        <f t="shared" si="46"/>
        <v/>
      </c>
      <c r="Y147" s="28" t="str">
        <f t="shared" si="46"/>
        <v/>
      </c>
      <c r="Z147" s="28" t="str">
        <f t="shared" si="46"/>
        <v/>
      </c>
      <c r="AA147" s="28" t="str">
        <f t="shared" si="46"/>
        <v/>
      </c>
      <c r="AB147" s="28" t="str">
        <f t="shared" si="46"/>
        <v/>
      </c>
      <c r="AC147" s="28" t="str">
        <f t="shared" si="46"/>
        <v/>
      </c>
      <c r="AD147" s="28" t="str">
        <f t="shared" si="46"/>
        <v/>
      </c>
      <c r="AE147" s="28" t="str">
        <f t="shared" si="46"/>
        <v/>
      </c>
      <c r="AF147" s="28" t="str">
        <f t="shared" si="46"/>
        <v/>
      </c>
      <c r="AG147" s="28" t="str">
        <f t="shared" si="46"/>
        <v/>
      </c>
      <c r="AH147" s="28" t="str">
        <f t="shared" si="46"/>
        <v/>
      </c>
      <c r="AI147" s="28" t="str">
        <f t="shared" si="46"/>
        <v/>
      </c>
      <c r="AJ147" s="28" t="str">
        <f t="shared" si="46"/>
        <v/>
      </c>
      <c r="AK147" s="28" t="str">
        <f t="shared" si="46"/>
        <v/>
      </c>
      <c r="AL147" s="28" t="str">
        <f t="shared" si="46"/>
        <v/>
      </c>
      <c r="AM147" s="28" t="str">
        <f t="shared" si="46"/>
        <v/>
      </c>
      <c r="AN147" s="28" t="str">
        <f t="shared" si="46"/>
        <v/>
      </c>
      <c r="AO147" s="28" t="str">
        <f t="shared" si="46"/>
        <v/>
      </c>
      <c r="AP147" s="28" t="str">
        <f t="shared" si="46"/>
        <v/>
      </c>
      <c r="AQ147" s="28" t="str">
        <f t="shared" si="46"/>
        <v/>
      </c>
      <c r="AR147" s="28" t="str">
        <f t="shared" si="46"/>
        <v/>
      </c>
      <c r="AS147" s="28" t="str">
        <f t="shared" si="46"/>
        <v/>
      </c>
      <c r="AT147" s="28" t="str">
        <f t="shared" si="46"/>
        <v/>
      </c>
      <c r="AU147" s="28" t="str">
        <f t="shared" si="46"/>
        <v/>
      </c>
      <c r="AV147" s="28" t="str">
        <f t="shared" si="46"/>
        <v/>
      </c>
      <c r="AW147" s="28" t="str">
        <f t="shared" si="46"/>
        <v/>
      </c>
      <c r="AX147">
        <f t="shared" si="35"/>
        <v>0</v>
      </c>
      <c r="AY147" s="28" t="e">
        <f t="shared" si="36"/>
        <v>#DIV/0!</v>
      </c>
    </row>
    <row r="148" spans="1:51">
      <c r="A148" t="s">
        <v>747</v>
      </c>
      <c r="B148" s="23" t="s">
        <v>869</v>
      </c>
      <c r="C148">
        <v>2012</v>
      </c>
      <c r="E148" s="28" t="str">
        <f t="shared" si="46"/>
        <v/>
      </c>
      <c r="F148" s="28" t="str">
        <f t="shared" si="46"/>
        <v/>
      </c>
      <c r="G148" s="28" t="str">
        <f t="shared" si="46"/>
        <v/>
      </c>
      <c r="H148" s="28" t="str">
        <f t="shared" si="46"/>
        <v/>
      </c>
      <c r="I148" s="28" t="str">
        <f t="shared" si="46"/>
        <v/>
      </c>
      <c r="J148" s="28" t="str">
        <f t="shared" si="46"/>
        <v/>
      </c>
      <c r="K148" s="28" t="str">
        <f t="shared" si="46"/>
        <v/>
      </c>
      <c r="L148" s="28">
        <f t="shared" si="46"/>
        <v>5.1396643135798428</v>
      </c>
      <c r="M148" s="28" t="str">
        <f t="shared" si="46"/>
        <v/>
      </c>
      <c r="N148" s="28" t="str">
        <f t="shared" si="46"/>
        <v/>
      </c>
      <c r="O148" s="28" t="str">
        <f t="shared" si="46"/>
        <v/>
      </c>
      <c r="P148" s="28" t="str">
        <f t="shared" si="46"/>
        <v/>
      </c>
      <c r="Q148" s="28">
        <f t="shared" si="46"/>
        <v>955.09460635113624</v>
      </c>
      <c r="R148" s="28" t="str">
        <f t="shared" si="46"/>
        <v/>
      </c>
      <c r="S148" s="28" t="str">
        <f t="shared" si="46"/>
        <v/>
      </c>
      <c r="T148" s="28" t="str">
        <f t="shared" si="46"/>
        <v/>
      </c>
      <c r="U148" s="28" t="str">
        <f t="shared" si="46"/>
        <v/>
      </c>
      <c r="V148" s="28" t="str">
        <f t="shared" si="46"/>
        <v/>
      </c>
      <c r="W148" s="28" t="str">
        <f t="shared" si="46"/>
        <v/>
      </c>
      <c r="X148" s="28" t="str">
        <f t="shared" si="46"/>
        <v/>
      </c>
      <c r="Y148" s="28" t="str">
        <f t="shared" si="46"/>
        <v/>
      </c>
      <c r="Z148" s="28" t="str">
        <f t="shared" si="46"/>
        <v/>
      </c>
      <c r="AA148" s="28" t="str">
        <f t="shared" si="46"/>
        <v/>
      </c>
      <c r="AB148" s="28" t="str">
        <f t="shared" si="46"/>
        <v/>
      </c>
      <c r="AC148" s="28" t="str">
        <f t="shared" si="46"/>
        <v/>
      </c>
      <c r="AD148" s="28" t="str">
        <f t="shared" si="46"/>
        <v/>
      </c>
      <c r="AE148" s="28" t="str">
        <f t="shared" si="46"/>
        <v/>
      </c>
      <c r="AF148" s="28" t="str">
        <f t="shared" si="46"/>
        <v/>
      </c>
      <c r="AG148" s="28" t="str">
        <f t="shared" si="46"/>
        <v/>
      </c>
      <c r="AH148" s="28" t="str">
        <f t="shared" si="46"/>
        <v/>
      </c>
      <c r="AI148" s="28">
        <f t="shared" ref="AI148:AW148" si="47">IFERROR(IF(AND(($C148-AI$110)&gt;=0,AI42&lt;$AX$51,AI$110&gt;0),AI42/($C148-AI$110),""),"")</f>
        <v>4.3539113783057477</v>
      </c>
      <c r="AJ148" s="28" t="str">
        <f t="shared" si="47"/>
        <v/>
      </c>
      <c r="AK148" s="28" t="str">
        <f t="shared" si="47"/>
        <v/>
      </c>
      <c r="AL148" s="28" t="str">
        <f t="shared" si="47"/>
        <v/>
      </c>
      <c r="AM148" s="28" t="str">
        <f t="shared" si="47"/>
        <v/>
      </c>
      <c r="AN148" s="28" t="str">
        <f t="shared" si="47"/>
        <v/>
      </c>
      <c r="AO148" s="28" t="str">
        <f t="shared" si="47"/>
        <v/>
      </c>
      <c r="AP148" s="28" t="str">
        <f t="shared" si="47"/>
        <v/>
      </c>
      <c r="AQ148" s="28" t="str">
        <f t="shared" si="47"/>
        <v/>
      </c>
      <c r="AR148" s="28" t="str">
        <f t="shared" si="47"/>
        <v/>
      </c>
      <c r="AS148" s="28" t="str">
        <f t="shared" si="47"/>
        <v/>
      </c>
      <c r="AT148" s="28" t="str">
        <f t="shared" si="47"/>
        <v/>
      </c>
      <c r="AU148" s="28">
        <f t="shared" si="47"/>
        <v>66.804047499584158</v>
      </c>
      <c r="AV148" s="28" t="str">
        <f t="shared" si="47"/>
        <v/>
      </c>
      <c r="AW148" s="28" t="str">
        <f t="shared" si="47"/>
        <v/>
      </c>
      <c r="AX148">
        <f t="shared" si="35"/>
        <v>4</v>
      </c>
      <c r="AY148" s="28">
        <f t="shared" si="36"/>
        <v>257.84805738565149</v>
      </c>
    </row>
    <row r="149" spans="1:51">
      <c r="A149" t="s">
        <v>750</v>
      </c>
      <c r="B149" s="23" t="s">
        <v>873</v>
      </c>
      <c r="C149">
        <v>2013</v>
      </c>
      <c r="E149" s="28" t="str">
        <f t="shared" ref="E149:AW154" si="48">IFERROR(IF(AND(($C149-E$110)&gt;=0,E43&lt;$AX$51,E$110&gt;0),E43/($C149-E$110),""),"")</f>
        <v/>
      </c>
      <c r="F149" s="28" t="str">
        <f t="shared" si="48"/>
        <v/>
      </c>
      <c r="G149" s="28" t="str">
        <f t="shared" si="48"/>
        <v/>
      </c>
      <c r="H149" s="28" t="str">
        <f t="shared" si="48"/>
        <v/>
      </c>
      <c r="I149" s="28" t="str">
        <f t="shared" si="48"/>
        <v/>
      </c>
      <c r="J149" s="28" t="str">
        <f t="shared" si="48"/>
        <v/>
      </c>
      <c r="K149" s="28" t="str">
        <f t="shared" si="48"/>
        <v/>
      </c>
      <c r="L149" s="28" t="str">
        <f t="shared" si="48"/>
        <v/>
      </c>
      <c r="M149" s="28" t="str">
        <f t="shared" si="48"/>
        <v/>
      </c>
      <c r="N149" s="28" t="str">
        <f t="shared" si="48"/>
        <v/>
      </c>
      <c r="O149" s="28" t="str">
        <f t="shared" si="48"/>
        <v/>
      </c>
      <c r="P149" s="28" t="str">
        <f t="shared" si="48"/>
        <v/>
      </c>
      <c r="Q149" s="28" t="str">
        <f t="shared" si="48"/>
        <v/>
      </c>
      <c r="R149" s="28" t="str">
        <f t="shared" si="48"/>
        <v/>
      </c>
      <c r="S149" s="28" t="str">
        <f t="shared" si="48"/>
        <v/>
      </c>
      <c r="T149" s="28" t="str">
        <f t="shared" si="48"/>
        <v/>
      </c>
      <c r="U149" s="28" t="str">
        <f t="shared" si="48"/>
        <v/>
      </c>
      <c r="V149" s="28" t="str">
        <f t="shared" si="48"/>
        <v/>
      </c>
      <c r="W149" s="28" t="str">
        <f t="shared" si="48"/>
        <v/>
      </c>
      <c r="X149" s="28" t="str">
        <f t="shared" si="48"/>
        <v/>
      </c>
      <c r="Y149" s="28" t="str">
        <f t="shared" si="48"/>
        <v/>
      </c>
      <c r="Z149" s="28" t="str">
        <f t="shared" si="48"/>
        <v/>
      </c>
      <c r="AA149" s="28" t="str">
        <f t="shared" si="48"/>
        <v/>
      </c>
      <c r="AB149" s="28" t="str">
        <f t="shared" si="48"/>
        <v/>
      </c>
      <c r="AC149" s="28" t="str">
        <f t="shared" si="48"/>
        <v/>
      </c>
      <c r="AD149" s="28" t="str">
        <f t="shared" si="48"/>
        <v/>
      </c>
      <c r="AE149" s="28" t="str">
        <f t="shared" si="48"/>
        <v/>
      </c>
      <c r="AF149" s="28" t="str">
        <f t="shared" si="48"/>
        <v/>
      </c>
      <c r="AG149" s="28" t="str">
        <f t="shared" si="48"/>
        <v/>
      </c>
      <c r="AH149" s="28" t="str">
        <f t="shared" si="48"/>
        <v/>
      </c>
      <c r="AI149" s="28" t="str">
        <f t="shared" si="48"/>
        <v/>
      </c>
      <c r="AJ149" s="28" t="str">
        <f t="shared" si="48"/>
        <v/>
      </c>
      <c r="AK149" s="28" t="str">
        <f t="shared" si="48"/>
        <v/>
      </c>
      <c r="AL149" s="28" t="str">
        <f t="shared" si="48"/>
        <v/>
      </c>
      <c r="AM149" s="28" t="str">
        <f t="shared" si="48"/>
        <v/>
      </c>
      <c r="AN149" s="28" t="str">
        <f t="shared" si="48"/>
        <v/>
      </c>
      <c r="AO149" s="28" t="str">
        <f t="shared" si="48"/>
        <v/>
      </c>
      <c r="AP149" s="28" t="str">
        <f t="shared" si="48"/>
        <v/>
      </c>
      <c r="AQ149" s="28" t="str">
        <f t="shared" si="48"/>
        <v/>
      </c>
      <c r="AR149" s="28" t="str">
        <f t="shared" si="48"/>
        <v/>
      </c>
      <c r="AS149" s="28" t="str">
        <f t="shared" si="48"/>
        <v/>
      </c>
      <c r="AT149" s="28" t="str">
        <f t="shared" si="48"/>
        <v/>
      </c>
      <c r="AU149" s="28" t="str">
        <f t="shared" si="48"/>
        <v/>
      </c>
      <c r="AV149" s="28" t="str">
        <f t="shared" si="48"/>
        <v/>
      </c>
      <c r="AW149" s="28" t="str">
        <f t="shared" si="48"/>
        <v/>
      </c>
      <c r="AX149">
        <f t="shared" si="35"/>
        <v>0</v>
      </c>
      <c r="AY149" s="28" t="e">
        <f t="shared" si="36"/>
        <v>#DIV/0!</v>
      </c>
    </row>
    <row r="150" spans="1:51">
      <c r="A150" t="s">
        <v>750</v>
      </c>
      <c r="B150" s="23" t="s">
        <v>872</v>
      </c>
      <c r="C150">
        <v>2013</v>
      </c>
      <c r="E150" s="28" t="str">
        <f t="shared" si="48"/>
        <v/>
      </c>
      <c r="F150" s="28" t="str">
        <f t="shared" si="48"/>
        <v/>
      </c>
      <c r="G150" s="28" t="str">
        <f t="shared" si="48"/>
        <v/>
      </c>
      <c r="H150" s="28" t="str">
        <f t="shared" si="48"/>
        <v/>
      </c>
      <c r="I150" s="28" t="str">
        <f t="shared" si="48"/>
        <v/>
      </c>
      <c r="J150" s="28" t="str">
        <f t="shared" si="48"/>
        <v/>
      </c>
      <c r="K150" s="28" t="str">
        <f t="shared" si="48"/>
        <v/>
      </c>
      <c r="L150" s="28" t="str">
        <f t="shared" si="48"/>
        <v/>
      </c>
      <c r="M150" s="28" t="str">
        <f t="shared" si="48"/>
        <v/>
      </c>
      <c r="N150" s="28" t="str">
        <f t="shared" si="48"/>
        <v/>
      </c>
      <c r="O150" s="28" t="str">
        <f t="shared" si="48"/>
        <v/>
      </c>
      <c r="P150" s="28" t="str">
        <f t="shared" si="48"/>
        <v/>
      </c>
      <c r="Q150" s="28" t="str">
        <f t="shared" si="48"/>
        <v/>
      </c>
      <c r="R150" s="28" t="str">
        <f t="shared" si="48"/>
        <v/>
      </c>
      <c r="S150" s="28" t="str">
        <f t="shared" si="48"/>
        <v/>
      </c>
      <c r="T150" s="28" t="str">
        <f t="shared" si="48"/>
        <v/>
      </c>
      <c r="U150" s="28" t="str">
        <f t="shared" si="48"/>
        <v/>
      </c>
      <c r="V150" s="28" t="str">
        <f t="shared" si="48"/>
        <v/>
      </c>
      <c r="W150" s="28" t="str">
        <f t="shared" si="48"/>
        <v/>
      </c>
      <c r="X150" s="28" t="str">
        <f t="shared" si="48"/>
        <v/>
      </c>
      <c r="Y150" s="28" t="str">
        <f t="shared" si="48"/>
        <v/>
      </c>
      <c r="Z150" s="28" t="str">
        <f t="shared" si="48"/>
        <v/>
      </c>
      <c r="AA150" s="28" t="str">
        <f t="shared" si="48"/>
        <v/>
      </c>
      <c r="AB150" s="28" t="str">
        <f t="shared" si="48"/>
        <v/>
      </c>
      <c r="AC150" s="28" t="str">
        <f t="shared" si="48"/>
        <v/>
      </c>
      <c r="AD150" s="28" t="str">
        <f t="shared" si="48"/>
        <v/>
      </c>
      <c r="AE150" s="28" t="str">
        <f t="shared" si="48"/>
        <v/>
      </c>
      <c r="AF150" s="28" t="str">
        <f t="shared" si="48"/>
        <v/>
      </c>
      <c r="AG150" s="28" t="str">
        <f t="shared" si="48"/>
        <v/>
      </c>
      <c r="AH150" s="28" t="str">
        <f t="shared" si="48"/>
        <v/>
      </c>
      <c r="AI150" s="28" t="str">
        <f t="shared" si="48"/>
        <v/>
      </c>
      <c r="AJ150" s="28" t="str">
        <f t="shared" si="48"/>
        <v/>
      </c>
      <c r="AK150" s="28" t="str">
        <f t="shared" si="48"/>
        <v/>
      </c>
      <c r="AL150" s="28" t="str">
        <f t="shared" si="48"/>
        <v/>
      </c>
      <c r="AM150" s="28" t="str">
        <f t="shared" si="48"/>
        <v/>
      </c>
      <c r="AN150" s="28" t="str">
        <f t="shared" si="48"/>
        <v/>
      </c>
      <c r="AO150" s="28" t="str">
        <f t="shared" si="48"/>
        <v/>
      </c>
      <c r="AP150" s="28" t="str">
        <f t="shared" si="48"/>
        <v/>
      </c>
      <c r="AQ150" s="28" t="str">
        <f t="shared" si="48"/>
        <v/>
      </c>
      <c r="AR150" s="28" t="str">
        <f t="shared" si="48"/>
        <v/>
      </c>
      <c r="AS150" s="28" t="str">
        <f t="shared" si="48"/>
        <v/>
      </c>
      <c r="AT150" s="28" t="str">
        <f t="shared" si="48"/>
        <v/>
      </c>
      <c r="AU150" s="28" t="str">
        <f t="shared" si="48"/>
        <v/>
      </c>
      <c r="AV150" s="28" t="str">
        <f t="shared" si="48"/>
        <v/>
      </c>
      <c r="AW150" s="28" t="str">
        <f t="shared" si="48"/>
        <v/>
      </c>
      <c r="AX150">
        <f t="shared" si="35"/>
        <v>0</v>
      </c>
      <c r="AY150" s="28" t="e">
        <f t="shared" si="36"/>
        <v>#DIV/0!</v>
      </c>
    </row>
    <row r="151" spans="1:51">
      <c r="A151" t="s">
        <v>743</v>
      </c>
      <c r="B151" s="23" t="s">
        <v>848</v>
      </c>
      <c r="C151">
        <v>2009</v>
      </c>
      <c r="D151">
        <v>2021</v>
      </c>
      <c r="E151" s="28" t="str">
        <f t="shared" si="48"/>
        <v/>
      </c>
      <c r="F151" s="28" t="str">
        <f t="shared" si="48"/>
        <v/>
      </c>
      <c r="G151" s="28" t="str">
        <f t="shared" si="48"/>
        <v/>
      </c>
      <c r="H151" s="28" t="str">
        <f t="shared" si="48"/>
        <v/>
      </c>
      <c r="I151" s="28" t="str">
        <f t="shared" si="48"/>
        <v/>
      </c>
      <c r="J151" s="28" t="str">
        <f t="shared" si="48"/>
        <v/>
      </c>
      <c r="K151" s="28" t="str">
        <f t="shared" si="48"/>
        <v/>
      </c>
      <c r="L151" s="28">
        <f t="shared" si="48"/>
        <v>5.84134788352178</v>
      </c>
      <c r="M151" s="28" t="str">
        <f t="shared" si="48"/>
        <v/>
      </c>
      <c r="N151" s="28" t="str">
        <f t="shared" si="48"/>
        <v/>
      </c>
      <c r="O151" s="28" t="str">
        <f t="shared" si="48"/>
        <v/>
      </c>
      <c r="P151" s="28" t="str">
        <f t="shared" si="48"/>
        <v/>
      </c>
      <c r="Q151" s="28" t="str">
        <f t="shared" si="48"/>
        <v/>
      </c>
      <c r="R151" s="28" t="str">
        <f t="shared" si="48"/>
        <v/>
      </c>
      <c r="S151" s="28" t="str">
        <f t="shared" si="48"/>
        <v/>
      </c>
      <c r="T151" s="28" t="str">
        <f t="shared" si="48"/>
        <v/>
      </c>
      <c r="U151" s="28" t="str">
        <f t="shared" si="48"/>
        <v/>
      </c>
      <c r="V151" s="28" t="str">
        <f t="shared" si="48"/>
        <v/>
      </c>
      <c r="W151" s="28" t="str">
        <f t="shared" si="48"/>
        <v/>
      </c>
      <c r="X151" s="28" t="str">
        <f t="shared" si="48"/>
        <v/>
      </c>
      <c r="Y151" s="28" t="str">
        <f t="shared" si="48"/>
        <v/>
      </c>
      <c r="Z151" s="28" t="str">
        <f t="shared" si="48"/>
        <v/>
      </c>
      <c r="AA151" s="28" t="str">
        <f t="shared" si="48"/>
        <v/>
      </c>
      <c r="AB151" s="28" t="str">
        <f t="shared" si="48"/>
        <v/>
      </c>
      <c r="AC151" s="28" t="str">
        <f t="shared" si="48"/>
        <v/>
      </c>
      <c r="AD151" s="28" t="str">
        <f t="shared" si="48"/>
        <v/>
      </c>
      <c r="AE151" s="28" t="str">
        <f t="shared" si="48"/>
        <v/>
      </c>
      <c r="AF151" s="28" t="str">
        <f t="shared" si="48"/>
        <v/>
      </c>
      <c r="AG151" s="28" t="str">
        <f t="shared" si="48"/>
        <v/>
      </c>
      <c r="AH151" s="28" t="str">
        <f t="shared" si="48"/>
        <v/>
      </c>
      <c r="AI151" s="28">
        <f t="shared" si="48"/>
        <v>15.003004118434355</v>
      </c>
      <c r="AJ151" s="28" t="str">
        <f t="shared" si="48"/>
        <v/>
      </c>
      <c r="AK151" s="28" t="str">
        <f t="shared" si="48"/>
        <v/>
      </c>
      <c r="AL151" s="28" t="str">
        <f t="shared" si="48"/>
        <v/>
      </c>
      <c r="AM151" s="28" t="str">
        <f t="shared" si="48"/>
        <v/>
      </c>
      <c r="AN151" s="28" t="str">
        <f t="shared" si="48"/>
        <v/>
      </c>
      <c r="AO151" s="28" t="str">
        <f t="shared" si="48"/>
        <v/>
      </c>
      <c r="AP151" s="28" t="str">
        <f t="shared" si="48"/>
        <v/>
      </c>
      <c r="AQ151" s="28" t="str">
        <f t="shared" si="48"/>
        <v/>
      </c>
      <c r="AR151" s="28" t="str">
        <f t="shared" si="48"/>
        <v/>
      </c>
      <c r="AS151" s="28" t="str">
        <f t="shared" si="48"/>
        <v/>
      </c>
      <c r="AT151" s="28" t="str">
        <f t="shared" si="48"/>
        <v/>
      </c>
      <c r="AU151" s="28">
        <f t="shared" si="48"/>
        <v>12.55412061605035</v>
      </c>
      <c r="AV151" s="28" t="str">
        <f t="shared" si="48"/>
        <v/>
      </c>
      <c r="AW151" s="28" t="str">
        <f t="shared" si="48"/>
        <v/>
      </c>
      <c r="AX151">
        <f t="shared" si="35"/>
        <v>3</v>
      </c>
      <c r="AY151" s="28">
        <f t="shared" si="36"/>
        <v>11.132824206002162</v>
      </c>
    </row>
    <row r="152" spans="1:51">
      <c r="A152" t="s">
        <v>743</v>
      </c>
      <c r="B152" s="23" t="s">
        <v>887</v>
      </c>
      <c r="C152">
        <v>2014</v>
      </c>
      <c r="E152" s="28" t="str">
        <f t="shared" si="48"/>
        <v/>
      </c>
      <c r="F152" s="28">
        <f t="shared" si="48"/>
        <v>492.50134796693669</v>
      </c>
      <c r="G152" s="28" t="str">
        <f t="shared" si="48"/>
        <v/>
      </c>
      <c r="H152" s="28" t="str">
        <f t="shared" si="48"/>
        <v/>
      </c>
      <c r="I152" s="28" t="str">
        <f t="shared" si="48"/>
        <v/>
      </c>
      <c r="J152" s="28" t="str">
        <f t="shared" si="48"/>
        <v/>
      </c>
      <c r="K152" s="28" t="str">
        <f t="shared" si="48"/>
        <v/>
      </c>
      <c r="L152" s="28">
        <f t="shared" si="48"/>
        <v>6.7453888358194778</v>
      </c>
      <c r="M152" s="28" t="str">
        <f t="shared" si="48"/>
        <v/>
      </c>
      <c r="N152" s="28" t="str">
        <f t="shared" si="48"/>
        <v/>
      </c>
      <c r="O152" s="28" t="str">
        <f t="shared" si="48"/>
        <v/>
      </c>
      <c r="P152" s="28" t="str">
        <f t="shared" si="48"/>
        <v/>
      </c>
      <c r="Q152" s="28">
        <f t="shared" si="48"/>
        <v>70.937064384708009</v>
      </c>
      <c r="R152" s="28" t="str">
        <f t="shared" si="48"/>
        <v/>
      </c>
      <c r="S152" s="28" t="str">
        <f t="shared" si="48"/>
        <v/>
      </c>
      <c r="T152" s="28" t="str">
        <f t="shared" si="48"/>
        <v/>
      </c>
      <c r="U152" s="28" t="str">
        <f t="shared" si="48"/>
        <v/>
      </c>
      <c r="V152" s="28" t="str">
        <f t="shared" si="48"/>
        <v/>
      </c>
      <c r="W152" s="28" t="str">
        <f t="shared" si="48"/>
        <v/>
      </c>
      <c r="X152" s="28" t="str">
        <f t="shared" si="48"/>
        <v/>
      </c>
      <c r="Y152" s="28" t="str">
        <f t="shared" si="48"/>
        <v/>
      </c>
      <c r="Z152" s="28" t="str">
        <f t="shared" si="48"/>
        <v/>
      </c>
      <c r="AA152" s="28" t="str">
        <f t="shared" si="48"/>
        <v/>
      </c>
      <c r="AB152" s="28" t="str">
        <f t="shared" si="48"/>
        <v/>
      </c>
      <c r="AC152" s="28" t="str">
        <f t="shared" si="48"/>
        <v/>
      </c>
      <c r="AD152" s="28" t="str">
        <f t="shared" si="48"/>
        <v/>
      </c>
      <c r="AE152" s="28" t="str">
        <f t="shared" si="48"/>
        <v/>
      </c>
      <c r="AF152" s="28" t="str">
        <f t="shared" si="48"/>
        <v/>
      </c>
      <c r="AG152" s="28" t="str">
        <f t="shared" si="48"/>
        <v/>
      </c>
      <c r="AH152" s="28" t="str">
        <f t="shared" si="48"/>
        <v/>
      </c>
      <c r="AI152" s="28">
        <f t="shared" si="48"/>
        <v>18.159950026910067</v>
      </c>
      <c r="AJ152" s="28" t="str">
        <f t="shared" si="48"/>
        <v/>
      </c>
      <c r="AK152" s="28" t="str">
        <f t="shared" si="48"/>
        <v/>
      </c>
      <c r="AL152" s="28" t="str">
        <f t="shared" si="48"/>
        <v/>
      </c>
      <c r="AM152" s="28" t="str">
        <f t="shared" si="48"/>
        <v/>
      </c>
      <c r="AN152" s="28" t="str">
        <f t="shared" si="48"/>
        <v/>
      </c>
      <c r="AO152" s="28" t="str">
        <f t="shared" si="48"/>
        <v/>
      </c>
      <c r="AP152" s="28" t="str">
        <f t="shared" si="48"/>
        <v/>
      </c>
      <c r="AQ152" s="28" t="str">
        <f t="shared" si="48"/>
        <v/>
      </c>
      <c r="AR152" s="28" t="str">
        <f t="shared" si="48"/>
        <v/>
      </c>
      <c r="AS152" s="28" t="str">
        <f t="shared" si="48"/>
        <v/>
      </c>
      <c r="AT152" s="28" t="str">
        <f t="shared" si="48"/>
        <v/>
      </c>
      <c r="AU152" s="28">
        <f t="shared" si="48"/>
        <v>14.098124776830879</v>
      </c>
      <c r="AV152" s="28">
        <f t="shared" si="48"/>
        <v>51.309992068261884</v>
      </c>
      <c r="AW152" s="28" t="str">
        <f t="shared" si="48"/>
        <v/>
      </c>
      <c r="AX152">
        <f t="shared" si="35"/>
        <v>6</v>
      </c>
      <c r="AY152" s="28">
        <f t="shared" si="36"/>
        <v>108.95864467657783</v>
      </c>
    </row>
    <row r="153" spans="1:51">
      <c r="A153" t="s">
        <v>743</v>
      </c>
      <c r="B153" s="23" t="s">
        <v>984</v>
      </c>
      <c r="C153">
        <v>2005</v>
      </c>
      <c r="E153" s="28" t="str">
        <f t="shared" si="48"/>
        <v/>
      </c>
      <c r="F153" s="28" t="str">
        <f t="shared" si="48"/>
        <v/>
      </c>
      <c r="G153" s="28" t="str">
        <f t="shared" si="48"/>
        <v/>
      </c>
      <c r="H153" s="28" t="str">
        <f t="shared" si="48"/>
        <v/>
      </c>
      <c r="I153" s="28" t="str">
        <f t="shared" si="48"/>
        <v/>
      </c>
      <c r="J153" s="28" t="str">
        <f t="shared" si="48"/>
        <v/>
      </c>
      <c r="K153" s="28" t="str">
        <f t="shared" si="48"/>
        <v/>
      </c>
      <c r="L153" s="28">
        <f t="shared" si="48"/>
        <v>6.4479287398394112</v>
      </c>
      <c r="M153" s="28" t="str">
        <f t="shared" si="48"/>
        <v/>
      </c>
      <c r="N153" s="28" t="str">
        <f t="shared" si="48"/>
        <v/>
      </c>
      <c r="O153" s="28" t="str">
        <f t="shared" si="48"/>
        <v/>
      </c>
      <c r="P153" s="28" t="str">
        <f t="shared" si="48"/>
        <v/>
      </c>
      <c r="Q153" s="28" t="str">
        <f t="shared" si="48"/>
        <v/>
      </c>
      <c r="R153" s="28" t="str">
        <f t="shared" si="48"/>
        <v/>
      </c>
      <c r="S153" s="28" t="str">
        <f t="shared" si="48"/>
        <v/>
      </c>
      <c r="T153" s="28" t="str">
        <f t="shared" si="48"/>
        <v/>
      </c>
      <c r="U153" s="28" t="str">
        <f t="shared" si="48"/>
        <v/>
      </c>
      <c r="V153" s="28" t="str">
        <f t="shared" si="48"/>
        <v/>
      </c>
      <c r="W153" s="28" t="str">
        <f t="shared" si="48"/>
        <v/>
      </c>
      <c r="X153" s="28" t="str">
        <f t="shared" si="48"/>
        <v/>
      </c>
      <c r="Y153" s="28" t="str">
        <f t="shared" si="48"/>
        <v/>
      </c>
      <c r="Z153" s="28" t="str">
        <f t="shared" si="48"/>
        <v/>
      </c>
      <c r="AA153" s="28" t="str">
        <f t="shared" si="48"/>
        <v/>
      </c>
      <c r="AB153" s="28" t="str">
        <f t="shared" si="48"/>
        <v/>
      </c>
      <c r="AC153" s="28" t="str">
        <f t="shared" si="48"/>
        <v/>
      </c>
      <c r="AD153" s="28" t="str">
        <f t="shared" si="48"/>
        <v/>
      </c>
      <c r="AE153" s="28" t="str">
        <f t="shared" si="48"/>
        <v/>
      </c>
      <c r="AF153" s="28" t="str">
        <f t="shared" si="48"/>
        <v/>
      </c>
      <c r="AG153" s="28" t="str">
        <f t="shared" si="48"/>
        <v/>
      </c>
      <c r="AH153" s="28" t="str">
        <f t="shared" si="48"/>
        <v/>
      </c>
      <c r="AI153" s="28">
        <f t="shared" si="48"/>
        <v>8.5935731204488981</v>
      </c>
      <c r="AJ153" s="28" t="str">
        <f t="shared" si="48"/>
        <v/>
      </c>
      <c r="AK153" s="28" t="str">
        <f t="shared" si="48"/>
        <v/>
      </c>
      <c r="AL153" s="28" t="str">
        <f t="shared" si="48"/>
        <v/>
      </c>
      <c r="AM153" s="28" t="str">
        <f t="shared" si="48"/>
        <v/>
      </c>
      <c r="AN153" s="28" t="str">
        <f t="shared" si="48"/>
        <v/>
      </c>
      <c r="AO153" s="28" t="str">
        <f t="shared" si="48"/>
        <v/>
      </c>
      <c r="AP153" s="28" t="str">
        <f t="shared" si="48"/>
        <v/>
      </c>
      <c r="AQ153" s="28" t="str">
        <f t="shared" si="48"/>
        <v/>
      </c>
      <c r="AR153" s="28" t="str">
        <f t="shared" si="48"/>
        <v/>
      </c>
      <c r="AS153" s="28" t="str">
        <f t="shared" si="48"/>
        <v/>
      </c>
      <c r="AT153" s="28" t="str">
        <f t="shared" si="48"/>
        <v/>
      </c>
      <c r="AU153" s="28">
        <f t="shared" si="48"/>
        <v>314.99522041043633</v>
      </c>
      <c r="AV153" s="28" t="str">
        <f t="shared" si="48"/>
        <v/>
      </c>
      <c r="AW153" s="28" t="str">
        <f t="shared" si="48"/>
        <v/>
      </c>
      <c r="AX153">
        <f t="shared" si="35"/>
        <v>3</v>
      </c>
      <c r="AY153" s="28">
        <f t="shared" si="36"/>
        <v>110.01224075690821</v>
      </c>
    </row>
    <row r="154" spans="1:51">
      <c r="A154" t="s">
        <v>743</v>
      </c>
      <c r="B154" s="23" t="s">
        <v>842</v>
      </c>
      <c r="C154">
        <v>2000</v>
      </c>
      <c r="D154">
        <v>2003</v>
      </c>
      <c r="E154" s="28" t="str">
        <f t="shared" si="48"/>
        <v/>
      </c>
      <c r="F154" s="28" t="str">
        <f t="shared" si="48"/>
        <v/>
      </c>
      <c r="G154" s="28" t="str">
        <f t="shared" si="48"/>
        <v/>
      </c>
      <c r="H154" s="28" t="str">
        <f t="shared" si="48"/>
        <v/>
      </c>
      <c r="I154" s="28" t="str">
        <f t="shared" si="48"/>
        <v/>
      </c>
      <c r="J154" s="28" t="str">
        <f t="shared" si="48"/>
        <v/>
      </c>
      <c r="K154" s="28" t="str">
        <f t="shared" si="48"/>
        <v/>
      </c>
      <c r="L154" s="28">
        <f t="shared" si="48"/>
        <v>6.4275598535877085</v>
      </c>
      <c r="M154" s="28" t="str">
        <f t="shared" si="48"/>
        <v/>
      </c>
      <c r="N154" s="28" t="str">
        <f t="shared" si="48"/>
        <v/>
      </c>
      <c r="O154" s="28" t="str">
        <f t="shared" si="48"/>
        <v/>
      </c>
      <c r="P154" s="28" t="str">
        <f t="shared" si="48"/>
        <v/>
      </c>
      <c r="Q154" s="28" t="str">
        <f t="shared" si="48"/>
        <v/>
      </c>
      <c r="R154" s="28" t="str">
        <f t="shared" si="48"/>
        <v/>
      </c>
      <c r="S154" s="28" t="str">
        <f t="shared" si="48"/>
        <v/>
      </c>
      <c r="T154" s="28" t="str">
        <f t="shared" si="48"/>
        <v/>
      </c>
      <c r="U154" s="28" t="str">
        <f t="shared" si="48"/>
        <v/>
      </c>
      <c r="V154" s="28" t="str">
        <f t="shared" si="48"/>
        <v/>
      </c>
      <c r="W154" s="28" t="str">
        <f t="shared" si="48"/>
        <v/>
      </c>
      <c r="X154" s="28" t="str">
        <f t="shared" si="48"/>
        <v/>
      </c>
      <c r="Y154" s="28" t="str">
        <f t="shared" si="48"/>
        <v/>
      </c>
      <c r="Z154" s="28" t="str">
        <f t="shared" si="48"/>
        <v/>
      </c>
      <c r="AA154" s="28" t="str">
        <f t="shared" si="48"/>
        <v/>
      </c>
      <c r="AB154" s="28" t="str">
        <f t="shared" si="48"/>
        <v/>
      </c>
      <c r="AC154" s="28" t="str">
        <f t="shared" si="48"/>
        <v/>
      </c>
      <c r="AD154" s="28" t="str">
        <f t="shared" si="48"/>
        <v/>
      </c>
      <c r="AE154" s="28" t="str">
        <f t="shared" si="48"/>
        <v/>
      </c>
      <c r="AF154" s="28" t="str">
        <f t="shared" si="48"/>
        <v/>
      </c>
      <c r="AG154" s="28" t="str">
        <f t="shared" si="48"/>
        <v/>
      </c>
      <c r="AH154" s="28" t="str">
        <f t="shared" si="48"/>
        <v/>
      </c>
      <c r="AI154" s="28">
        <f t="shared" ref="AI154:AW154" si="49">IFERROR(IF(AND(($C154-AI$110)&gt;=0,AI48&lt;$AX$51,AI$110&gt;0),AI48/($C154-AI$110),""),"")</f>
        <v>21.478914854455056</v>
      </c>
      <c r="AJ154" s="28" t="str">
        <f t="shared" si="49"/>
        <v/>
      </c>
      <c r="AK154" s="28" t="str">
        <f t="shared" si="49"/>
        <v/>
      </c>
      <c r="AL154" s="28" t="str">
        <f t="shared" si="49"/>
        <v/>
      </c>
      <c r="AM154" s="28" t="str">
        <f t="shared" si="49"/>
        <v/>
      </c>
      <c r="AN154" s="28" t="str">
        <f t="shared" si="49"/>
        <v/>
      </c>
      <c r="AO154" s="28" t="str">
        <f t="shared" si="49"/>
        <v/>
      </c>
      <c r="AP154" s="28" t="str">
        <f t="shared" si="49"/>
        <v/>
      </c>
      <c r="AQ154" s="28" t="str">
        <f t="shared" si="49"/>
        <v/>
      </c>
      <c r="AR154" s="28" t="str">
        <f t="shared" si="49"/>
        <v/>
      </c>
      <c r="AS154" s="28" t="str">
        <f t="shared" si="49"/>
        <v/>
      </c>
      <c r="AT154" s="28" t="str">
        <f t="shared" si="49"/>
        <v/>
      </c>
      <c r="AU154" s="28" t="str">
        <f t="shared" si="49"/>
        <v/>
      </c>
      <c r="AV154" s="28" t="str">
        <f t="shared" si="49"/>
        <v/>
      </c>
      <c r="AW154" s="28" t="str">
        <f t="shared" si="49"/>
        <v/>
      </c>
      <c r="AX154">
        <f t="shared" si="35"/>
        <v>2</v>
      </c>
      <c r="AY154" s="28">
        <f t="shared" si="36"/>
        <v>13.953237354021383</v>
      </c>
    </row>
    <row r="155" spans="1:51">
      <c r="A155" t="s">
        <v>743</v>
      </c>
      <c r="B155" s="23" t="s">
        <v>862</v>
      </c>
      <c r="C155">
        <v>2011</v>
      </c>
      <c r="D155">
        <v>2012</v>
      </c>
      <c r="E155" s="28" t="str">
        <f t="shared" ref="E155:AW156" si="50">IFERROR(IF(AND(($C155-E$110)&gt;=0,E49&lt;$AX$51,E$110&gt;0),E49/($C155-E$110),""),"")</f>
        <v/>
      </c>
      <c r="F155" s="28" t="str">
        <f t="shared" si="50"/>
        <v/>
      </c>
      <c r="G155" s="28" t="str">
        <f t="shared" si="50"/>
        <v/>
      </c>
      <c r="H155" s="28" t="str">
        <f t="shared" si="50"/>
        <v/>
      </c>
      <c r="I155" s="28" t="str">
        <f t="shared" si="50"/>
        <v/>
      </c>
      <c r="J155" s="28" t="str">
        <f t="shared" si="50"/>
        <v/>
      </c>
      <c r="K155" s="28" t="str">
        <f t="shared" si="50"/>
        <v/>
      </c>
      <c r="L155" s="28">
        <f t="shared" si="50"/>
        <v>6.1677596896649032</v>
      </c>
      <c r="M155" s="28" t="str">
        <f t="shared" si="50"/>
        <v/>
      </c>
      <c r="N155" s="28" t="str">
        <f t="shared" si="50"/>
        <v/>
      </c>
      <c r="O155" s="28" t="str">
        <f t="shared" si="50"/>
        <v/>
      </c>
      <c r="P155" s="28" t="str">
        <f t="shared" si="50"/>
        <v/>
      </c>
      <c r="Q155" s="28" t="str">
        <f t="shared" si="50"/>
        <v/>
      </c>
      <c r="R155" s="28" t="str">
        <f t="shared" si="50"/>
        <v/>
      </c>
      <c r="S155" s="28" t="str">
        <f t="shared" si="50"/>
        <v/>
      </c>
      <c r="T155" s="28" t="str">
        <f t="shared" si="50"/>
        <v/>
      </c>
      <c r="U155" s="28" t="str">
        <f t="shared" si="50"/>
        <v/>
      </c>
      <c r="V155" s="28" t="str">
        <f t="shared" si="50"/>
        <v/>
      </c>
      <c r="W155" s="28" t="str">
        <f t="shared" si="50"/>
        <v/>
      </c>
      <c r="X155" s="28" t="str">
        <f t="shared" si="50"/>
        <v/>
      </c>
      <c r="Y155" s="28" t="str">
        <f t="shared" si="50"/>
        <v/>
      </c>
      <c r="Z155" s="28" t="str">
        <f t="shared" si="50"/>
        <v/>
      </c>
      <c r="AA155" s="28" t="str">
        <f t="shared" si="50"/>
        <v/>
      </c>
      <c r="AB155" s="28" t="str">
        <f t="shared" si="50"/>
        <v/>
      </c>
      <c r="AC155" s="28" t="str">
        <f t="shared" si="50"/>
        <v/>
      </c>
      <c r="AD155" s="28" t="str">
        <f t="shared" si="50"/>
        <v/>
      </c>
      <c r="AE155" s="28" t="str">
        <f t="shared" si="50"/>
        <v/>
      </c>
      <c r="AF155" s="28" t="str">
        <f t="shared" si="50"/>
        <v/>
      </c>
      <c r="AG155" s="28" t="str">
        <f t="shared" si="50"/>
        <v/>
      </c>
      <c r="AH155" s="28" t="str">
        <f t="shared" si="50"/>
        <v/>
      </c>
      <c r="AI155" s="28">
        <f t="shared" si="50"/>
        <v>17.018980290592356</v>
      </c>
      <c r="AJ155" s="28" t="str">
        <f t="shared" si="50"/>
        <v/>
      </c>
      <c r="AK155" s="28" t="str">
        <f t="shared" si="50"/>
        <v/>
      </c>
      <c r="AL155" s="28" t="str">
        <f t="shared" si="50"/>
        <v/>
      </c>
      <c r="AM155" s="28" t="str">
        <f t="shared" si="50"/>
        <v/>
      </c>
      <c r="AN155" s="28" t="str">
        <f t="shared" si="50"/>
        <v/>
      </c>
      <c r="AO155" s="28" t="str">
        <f t="shared" si="50"/>
        <v/>
      </c>
      <c r="AP155" s="28" t="str">
        <f t="shared" si="50"/>
        <v/>
      </c>
      <c r="AQ155" s="28" t="str">
        <f t="shared" si="50"/>
        <v/>
      </c>
      <c r="AR155" s="28" t="str">
        <f t="shared" si="50"/>
        <v/>
      </c>
      <c r="AS155" s="28" t="str">
        <f t="shared" si="50"/>
        <v/>
      </c>
      <c r="AT155" s="28" t="str">
        <f t="shared" si="50"/>
        <v/>
      </c>
      <c r="AU155" s="28">
        <f t="shared" si="50"/>
        <v>6.6993824581014865</v>
      </c>
      <c r="AV155" s="28" t="str">
        <f t="shared" si="50"/>
        <v/>
      </c>
      <c r="AW155" s="28" t="str">
        <f t="shared" si="50"/>
        <v/>
      </c>
      <c r="AX155">
        <f t="shared" si="35"/>
        <v>3</v>
      </c>
      <c r="AY155" s="28">
        <f t="shared" si="36"/>
        <v>9.9620408127862472</v>
      </c>
    </row>
    <row r="156" spans="1:51">
      <c r="A156" t="s">
        <v>743</v>
      </c>
      <c r="B156" s="23" t="s">
        <v>839</v>
      </c>
      <c r="C156">
        <v>2000</v>
      </c>
      <c r="E156" s="28" t="str">
        <f t="shared" si="50"/>
        <v/>
      </c>
      <c r="F156" s="28" t="str">
        <f t="shared" si="50"/>
        <v/>
      </c>
      <c r="G156" s="28" t="str">
        <f t="shared" si="50"/>
        <v/>
      </c>
      <c r="H156" s="28" t="str">
        <f t="shared" si="50"/>
        <v/>
      </c>
      <c r="I156" s="28" t="str">
        <f t="shared" si="50"/>
        <v/>
      </c>
      <c r="J156" s="28" t="str">
        <f t="shared" si="50"/>
        <v/>
      </c>
      <c r="K156" s="28" t="str">
        <f t="shared" si="50"/>
        <v/>
      </c>
      <c r="L156" s="28">
        <f t="shared" si="50"/>
        <v>6.6797984203424754</v>
      </c>
      <c r="M156" s="28" t="str">
        <f t="shared" si="50"/>
        <v/>
      </c>
      <c r="N156" s="28" t="str">
        <f t="shared" si="50"/>
        <v/>
      </c>
      <c r="O156" s="28" t="str">
        <f t="shared" si="50"/>
        <v/>
      </c>
      <c r="P156" s="28" t="str">
        <f t="shared" si="50"/>
        <v/>
      </c>
      <c r="Q156" s="28" t="str">
        <f t="shared" si="50"/>
        <v/>
      </c>
      <c r="R156" s="28" t="str">
        <f t="shared" si="50"/>
        <v/>
      </c>
      <c r="S156" s="28" t="str">
        <f t="shared" si="50"/>
        <v/>
      </c>
      <c r="T156" s="28" t="str">
        <f t="shared" si="50"/>
        <v/>
      </c>
      <c r="U156" s="28" t="str">
        <f t="shared" si="50"/>
        <v/>
      </c>
      <c r="V156" s="28" t="str">
        <f t="shared" si="50"/>
        <v/>
      </c>
      <c r="W156" s="28" t="str">
        <f t="shared" si="50"/>
        <v/>
      </c>
      <c r="X156" s="28" t="str">
        <f t="shared" si="50"/>
        <v/>
      </c>
      <c r="Y156" s="28" t="str">
        <f t="shared" si="50"/>
        <v/>
      </c>
      <c r="Z156" s="28" t="str">
        <f t="shared" si="50"/>
        <v/>
      </c>
      <c r="AA156" s="28" t="str">
        <f t="shared" si="50"/>
        <v/>
      </c>
      <c r="AB156" s="28" t="str">
        <f t="shared" si="50"/>
        <v/>
      </c>
      <c r="AC156" s="28" t="str">
        <f t="shared" si="50"/>
        <v/>
      </c>
      <c r="AD156" s="28" t="str">
        <f t="shared" si="50"/>
        <v/>
      </c>
      <c r="AE156" s="28" t="str">
        <f t="shared" si="50"/>
        <v/>
      </c>
      <c r="AF156" s="28" t="str">
        <f t="shared" si="50"/>
        <v/>
      </c>
      <c r="AG156" s="28" t="str">
        <f t="shared" si="50"/>
        <v/>
      </c>
      <c r="AH156" s="28" t="str">
        <f t="shared" si="50"/>
        <v/>
      </c>
      <c r="AI156" s="28">
        <f t="shared" si="50"/>
        <v>22.871701785378075</v>
      </c>
      <c r="AJ156" s="28" t="str">
        <f t="shared" si="50"/>
        <v/>
      </c>
      <c r="AK156" s="28" t="str">
        <f t="shared" si="50"/>
        <v/>
      </c>
      <c r="AL156" s="28" t="str">
        <f t="shared" si="50"/>
        <v/>
      </c>
      <c r="AM156" s="28" t="str">
        <f t="shared" si="50"/>
        <v/>
      </c>
      <c r="AN156" s="28" t="str">
        <f t="shared" si="50"/>
        <v/>
      </c>
      <c r="AO156" s="28" t="str">
        <f t="shared" si="50"/>
        <v/>
      </c>
      <c r="AP156" s="28" t="str">
        <f t="shared" si="50"/>
        <v/>
      </c>
      <c r="AQ156" s="28" t="str">
        <f t="shared" si="50"/>
        <v/>
      </c>
      <c r="AR156" s="28" t="str">
        <f t="shared" si="50"/>
        <v/>
      </c>
      <c r="AS156" s="28" t="str">
        <f t="shared" si="50"/>
        <v/>
      </c>
      <c r="AT156" s="28" t="str">
        <f t="shared" si="50"/>
        <v/>
      </c>
      <c r="AU156" s="28" t="str">
        <f t="shared" si="50"/>
        <v/>
      </c>
      <c r="AV156" s="28" t="str">
        <f t="shared" si="50"/>
        <v/>
      </c>
      <c r="AW156" s="28" t="str">
        <f t="shared" si="50"/>
        <v/>
      </c>
      <c r="AX156">
        <f t="shared" si="35"/>
        <v>2</v>
      </c>
      <c r="AY156" s="28">
        <f t="shared" si="36"/>
        <v>14.775750102860275</v>
      </c>
    </row>
    <row r="157" spans="1:51">
      <c r="D157" t="s">
        <v>1014</v>
      </c>
      <c r="E157">
        <f>COUNT(E112:E156)</f>
        <v>0</v>
      </c>
      <c r="F157">
        <f t="shared" ref="F157:AW157" si="51">COUNT(F112:F156)</f>
        <v>10</v>
      </c>
      <c r="G157">
        <f t="shared" si="51"/>
        <v>0</v>
      </c>
      <c r="H157">
        <f t="shared" si="51"/>
        <v>0</v>
      </c>
      <c r="I157">
        <f t="shared" si="51"/>
        <v>9</v>
      </c>
      <c r="J157">
        <f t="shared" si="51"/>
        <v>4</v>
      </c>
      <c r="K157">
        <f t="shared" si="51"/>
        <v>0</v>
      </c>
      <c r="L157" s="33">
        <f t="shared" si="51"/>
        <v>22</v>
      </c>
      <c r="M157">
        <f t="shared" si="51"/>
        <v>0</v>
      </c>
      <c r="N157">
        <f t="shared" si="51"/>
        <v>0</v>
      </c>
      <c r="O157">
        <f t="shared" si="51"/>
        <v>0</v>
      </c>
      <c r="P157">
        <f t="shared" si="51"/>
        <v>0</v>
      </c>
      <c r="Q157" s="33">
        <f t="shared" si="51"/>
        <v>20</v>
      </c>
      <c r="R157">
        <f t="shared" si="51"/>
        <v>5</v>
      </c>
      <c r="S157">
        <f t="shared" si="51"/>
        <v>0</v>
      </c>
      <c r="T157">
        <f t="shared" si="51"/>
        <v>0</v>
      </c>
      <c r="U157">
        <f t="shared" si="51"/>
        <v>0</v>
      </c>
      <c r="V157">
        <f t="shared" si="51"/>
        <v>0</v>
      </c>
      <c r="W157">
        <f t="shared" si="51"/>
        <v>0</v>
      </c>
      <c r="X157">
        <f t="shared" si="51"/>
        <v>0</v>
      </c>
      <c r="Y157">
        <f t="shared" si="51"/>
        <v>0</v>
      </c>
      <c r="Z157">
        <f t="shared" si="51"/>
        <v>0</v>
      </c>
      <c r="AA157">
        <f t="shared" si="51"/>
        <v>0</v>
      </c>
      <c r="AB157">
        <f t="shared" si="51"/>
        <v>5</v>
      </c>
      <c r="AC157">
        <f t="shared" si="51"/>
        <v>0</v>
      </c>
      <c r="AD157">
        <f t="shared" si="51"/>
        <v>0</v>
      </c>
      <c r="AE157">
        <f t="shared" si="51"/>
        <v>0</v>
      </c>
      <c r="AF157">
        <f t="shared" si="51"/>
        <v>0</v>
      </c>
      <c r="AG157">
        <f t="shared" si="51"/>
        <v>0</v>
      </c>
      <c r="AH157">
        <f t="shared" si="51"/>
        <v>0</v>
      </c>
      <c r="AI157" s="33">
        <f t="shared" si="51"/>
        <v>18</v>
      </c>
      <c r="AJ157">
        <f t="shared" si="51"/>
        <v>0</v>
      </c>
      <c r="AK157">
        <f t="shared" si="51"/>
        <v>4</v>
      </c>
      <c r="AL157">
        <f t="shared" si="51"/>
        <v>0</v>
      </c>
      <c r="AM157">
        <f t="shared" si="51"/>
        <v>0</v>
      </c>
      <c r="AN157">
        <f t="shared" si="51"/>
        <v>2</v>
      </c>
      <c r="AO157">
        <f t="shared" si="51"/>
        <v>0</v>
      </c>
      <c r="AP157">
        <f t="shared" si="51"/>
        <v>0</v>
      </c>
      <c r="AQ157">
        <f t="shared" si="51"/>
        <v>0</v>
      </c>
      <c r="AR157">
        <f t="shared" si="51"/>
        <v>5</v>
      </c>
      <c r="AS157">
        <f t="shared" si="51"/>
        <v>0</v>
      </c>
      <c r="AT157">
        <f t="shared" si="51"/>
        <v>0</v>
      </c>
      <c r="AU157" s="33">
        <f t="shared" si="51"/>
        <v>21</v>
      </c>
      <c r="AV157" s="33">
        <f t="shared" si="51"/>
        <v>15</v>
      </c>
      <c r="AW157">
        <f t="shared" si="51"/>
        <v>0</v>
      </c>
      <c r="AY157" s="28"/>
    </row>
    <row r="158" spans="1:51">
      <c r="D158" t="s">
        <v>1020</v>
      </c>
      <c r="E158" s="28">
        <f>AVERAGEIF(E157:AW157,"&gt;0")</f>
        <v>10.76923076923077</v>
      </c>
      <c r="AY158" s="28"/>
    </row>
    <row r="159" spans="1:51">
      <c r="D159" t="s">
        <v>1021</v>
      </c>
      <c r="E159">
        <f>AVERAGE(E157:AW157)</f>
        <v>3.1111111111111112</v>
      </c>
      <c r="AY159" s="28"/>
    </row>
    <row r="160" spans="1:51">
      <c r="D160" t="s">
        <v>1017</v>
      </c>
      <c r="E160" s="28" t="e">
        <f>AVERAGE(E112:E156)</f>
        <v>#DIV/0!</v>
      </c>
      <c r="F160" s="28">
        <f t="shared" ref="F160:AW160" si="52">AVERAGE(F112:F156)</f>
        <v>104.88508229549616</v>
      </c>
      <c r="G160" s="28" t="e">
        <f t="shared" si="52"/>
        <v>#DIV/0!</v>
      </c>
      <c r="H160" s="28" t="e">
        <f t="shared" si="52"/>
        <v>#DIV/0!</v>
      </c>
      <c r="I160" s="28">
        <f t="shared" si="52"/>
        <v>72.070979876098505</v>
      </c>
      <c r="J160" s="28">
        <f t="shared" si="52"/>
        <v>131.1149479937566</v>
      </c>
      <c r="K160" s="28" t="e">
        <f t="shared" si="52"/>
        <v>#DIV/0!</v>
      </c>
      <c r="L160" s="28">
        <f t="shared" si="52"/>
        <v>6.7319762528062084</v>
      </c>
      <c r="M160" s="28" t="e">
        <f t="shared" si="52"/>
        <v>#DIV/0!</v>
      </c>
      <c r="N160" s="28" t="e">
        <f t="shared" si="52"/>
        <v>#DIV/0!</v>
      </c>
      <c r="O160" s="28" t="e">
        <f t="shared" si="52"/>
        <v>#DIV/0!</v>
      </c>
      <c r="P160" s="28" t="e">
        <f t="shared" si="52"/>
        <v>#DIV/0!</v>
      </c>
      <c r="Q160" s="28">
        <f t="shared" si="52"/>
        <v>257.29198186691184</v>
      </c>
      <c r="R160" s="28">
        <f t="shared" si="52"/>
        <v>237.44262263135116</v>
      </c>
      <c r="S160" s="28" t="e">
        <f t="shared" si="52"/>
        <v>#DIV/0!</v>
      </c>
      <c r="T160" s="28" t="e">
        <f t="shared" si="52"/>
        <v>#DIV/0!</v>
      </c>
      <c r="U160" s="28" t="e">
        <f t="shared" si="52"/>
        <v>#DIV/0!</v>
      </c>
      <c r="V160" s="28" t="e">
        <f t="shared" si="52"/>
        <v>#DIV/0!</v>
      </c>
      <c r="W160" s="28" t="e">
        <f t="shared" si="52"/>
        <v>#DIV/0!</v>
      </c>
      <c r="X160" s="28" t="e">
        <f t="shared" si="52"/>
        <v>#DIV/0!</v>
      </c>
      <c r="Y160" s="28" t="e">
        <f t="shared" si="52"/>
        <v>#DIV/0!</v>
      </c>
      <c r="Z160" s="28" t="e">
        <f t="shared" si="52"/>
        <v>#DIV/0!</v>
      </c>
      <c r="AA160" s="28" t="e">
        <f t="shared" si="52"/>
        <v>#DIV/0!</v>
      </c>
      <c r="AB160" s="28">
        <f t="shared" si="52"/>
        <v>262.78689589395088</v>
      </c>
      <c r="AC160" s="28" t="e">
        <f t="shared" si="52"/>
        <v>#DIV/0!</v>
      </c>
      <c r="AD160" s="28" t="e">
        <f t="shared" si="52"/>
        <v>#DIV/0!</v>
      </c>
      <c r="AE160" s="28" t="e">
        <f t="shared" si="52"/>
        <v>#DIV/0!</v>
      </c>
      <c r="AF160" s="28" t="e">
        <f t="shared" si="52"/>
        <v>#DIV/0!</v>
      </c>
      <c r="AG160" s="28" t="e">
        <f t="shared" si="52"/>
        <v>#DIV/0!</v>
      </c>
      <c r="AH160" s="28" t="e">
        <f t="shared" si="52"/>
        <v>#DIV/0!</v>
      </c>
      <c r="AI160" s="28">
        <f t="shared" si="52"/>
        <v>12.188235957746167</v>
      </c>
      <c r="AJ160" s="28" t="e">
        <f t="shared" si="52"/>
        <v>#DIV/0!</v>
      </c>
      <c r="AK160" s="28">
        <f t="shared" si="52"/>
        <v>152.26921921349913</v>
      </c>
      <c r="AL160" s="28" t="e">
        <f t="shared" si="52"/>
        <v>#DIV/0!</v>
      </c>
      <c r="AM160" s="28" t="e">
        <f t="shared" si="52"/>
        <v>#DIV/0!</v>
      </c>
      <c r="AN160" s="28">
        <f t="shared" si="52"/>
        <v>116.46780214847315</v>
      </c>
      <c r="AO160" s="28" t="e">
        <f t="shared" si="52"/>
        <v>#DIV/0!</v>
      </c>
      <c r="AP160" s="28" t="e">
        <f t="shared" si="52"/>
        <v>#DIV/0!</v>
      </c>
      <c r="AQ160" s="28" t="e">
        <f t="shared" si="52"/>
        <v>#DIV/0!</v>
      </c>
      <c r="AR160" s="28">
        <f t="shared" si="52"/>
        <v>270.2934992837707</v>
      </c>
      <c r="AS160" s="28" t="e">
        <f t="shared" si="52"/>
        <v>#DIV/0!</v>
      </c>
      <c r="AT160" s="28" t="e">
        <f t="shared" si="52"/>
        <v>#DIV/0!</v>
      </c>
      <c r="AU160" s="28">
        <f t="shared" si="52"/>
        <v>56.068312147275037</v>
      </c>
      <c r="AV160" s="28">
        <f t="shared" si="52"/>
        <v>313.10549120504299</v>
      </c>
      <c r="AW160" s="28" t="e">
        <f t="shared" si="52"/>
        <v>#DIV/0!</v>
      </c>
    </row>
  </sheetData>
  <conditionalFormatting sqref="E6:AW50">
    <cfRule type="cellIs" dxfId="2" priority="3" operator="equal">
      <formula>0</formula>
    </cfRule>
  </conditionalFormatting>
  <conditionalFormatting sqref="E59:AX103 E104:AW104 E105">
    <cfRule type="cellIs" dxfId="1" priority="2" operator="lessThanOrEqual">
      <formula>0.001</formula>
    </cfRule>
  </conditionalFormatting>
  <conditionalFormatting sqref="E112:AX156 E157:AW157 E158">
    <cfRule type="cellIs" dxfId="0" priority="1" operator="lessThanOrEqual">
      <formula>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A9E6-6657-47C9-ADC3-24E9B7F7C95B}">
  <dimension ref="A1:E695"/>
  <sheetViews>
    <sheetView workbookViewId="0">
      <selection activeCell="A32" sqref="A32"/>
    </sheetView>
  </sheetViews>
  <sheetFormatPr baseColWidth="10" defaultRowHeight="14.25"/>
  <cols>
    <col min="1" max="1" width="231.125" bestFit="1" customWidth="1"/>
  </cols>
  <sheetData>
    <row r="1" spans="1:5" ht="15">
      <c r="A1" s="10" t="s">
        <v>0</v>
      </c>
      <c r="B1" s="10" t="s">
        <v>1</v>
      </c>
      <c r="D1" s="10" t="s">
        <v>978</v>
      </c>
      <c r="E1" s="11" t="s">
        <v>979</v>
      </c>
    </row>
    <row r="2" spans="1:5">
      <c r="A2" t="s">
        <v>2</v>
      </c>
      <c r="B2">
        <v>1907</v>
      </c>
      <c r="D2" t="s">
        <v>980</v>
      </c>
    </row>
    <row r="3" spans="1:5">
      <c r="A3" t="s">
        <v>3</v>
      </c>
      <c r="B3">
        <v>1915</v>
      </c>
    </row>
    <row r="4" spans="1:5">
      <c r="A4" t="s">
        <v>4</v>
      </c>
      <c r="B4">
        <v>1915</v>
      </c>
    </row>
    <row r="5" spans="1:5">
      <c r="A5" t="s">
        <v>5</v>
      </c>
      <c r="B5">
        <v>1916</v>
      </c>
    </row>
    <row r="6" spans="1:5">
      <c r="A6" t="s">
        <v>6</v>
      </c>
      <c r="B6">
        <v>1916</v>
      </c>
    </row>
    <row r="7" spans="1:5">
      <c r="A7" t="s">
        <v>7</v>
      </c>
      <c r="B7">
        <v>1916</v>
      </c>
    </row>
    <row r="8" spans="1:5">
      <c r="A8" t="s">
        <v>8</v>
      </c>
      <c r="B8">
        <v>1916</v>
      </c>
    </row>
    <row r="9" spans="1:5">
      <c r="A9" t="s">
        <v>9</v>
      </c>
      <c r="B9">
        <v>1917</v>
      </c>
    </row>
    <row r="10" spans="1:5">
      <c r="A10" t="s">
        <v>10</v>
      </c>
      <c r="B10">
        <v>1917</v>
      </c>
    </row>
    <row r="11" spans="1:5">
      <c r="A11" t="s">
        <v>11</v>
      </c>
      <c r="B11">
        <v>1917</v>
      </c>
    </row>
    <row r="12" spans="1:5">
      <c r="A12" t="s">
        <v>12</v>
      </c>
      <c r="B12">
        <v>1917</v>
      </c>
    </row>
    <row r="13" spans="1:5">
      <c r="A13" t="s">
        <v>13</v>
      </c>
      <c r="B13">
        <v>1917</v>
      </c>
    </row>
    <row r="14" spans="1:5">
      <c r="A14" t="s">
        <v>14</v>
      </c>
      <c r="B14">
        <v>1920</v>
      </c>
    </row>
    <row r="15" spans="1:5">
      <c r="A15" t="s">
        <v>15</v>
      </c>
      <c r="B15">
        <v>1926</v>
      </c>
    </row>
    <row r="16" spans="1:5">
      <c r="A16" t="s">
        <v>16</v>
      </c>
      <c r="B16">
        <v>1927</v>
      </c>
    </row>
    <row r="17" spans="1:2">
      <c r="A17" t="s">
        <v>17</v>
      </c>
      <c r="B17">
        <v>1933</v>
      </c>
    </row>
    <row r="18" spans="1:2">
      <c r="A18" t="s">
        <v>18</v>
      </c>
      <c r="B18">
        <v>1949</v>
      </c>
    </row>
    <row r="19" spans="1:2">
      <c r="A19" t="s">
        <v>19</v>
      </c>
      <c r="B19">
        <v>1959</v>
      </c>
    </row>
    <row r="20" spans="1:2">
      <c r="A20" t="s">
        <v>20</v>
      </c>
      <c r="B20">
        <v>1960</v>
      </c>
    </row>
    <row r="21" spans="1:2">
      <c r="A21" t="s">
        <v>21</v>
      </c>
      <c r="B21">
        <v>1963</v>
      </c>
    </row>
    <row r="22" spans="1:2">
      <c r="A22" t="s">
        <v>22</v>
      </c>
      <c r="B22">
        <v>1968</v>
      </c>
    </row>
    <row r="23" spans="1:2">
      <c r="A23" t="s">
        <v>23</v>
      </c>
      <c r="B23">
        <v>1971</v>
      </c>
    </row>
    <row r="24" spans="1:2">
      <c r="A24" t="s">
        <v>24</v>
      </c>
      <c r="B24">
        <v>1971</v>
      </c>
    </row>
    <row r="25" spans="1:2">
      <c r="A25" t="s">
        <v>25</v>
      </c>
      <c r="B25">
        <v>1972</v>
      </c>
    </row>
    <row r="26" spans="1:2">
      <c r="A26" t="s">
        <v>26</v>
      </c>
      <c r="B26">
        <v>1973</v>
      </c>
    </row>
    <row r="27" spans="1:2">
      <c r="A27" t="s">
        <v>27</v>
      </c>
      <c r="B27">
        <v>1974</v>
      </c>
    </row>
    <row r="28" spans="1:2">
      <c r="A28" t="s">
        <v>28</v>
      </c>
      <c r="B28">
        <v>1974</v>
      </c>
    </row>
    <row r="29" spans="1:2">
      <c r="A29" t="s">
        <v>29</v>
      </c>
      <c r="B29">
        <v>1975</v>
      </c>
    </row>
    <row r="30" spans="1:2">
      <c r="A30" t="s">
        <v>30</v>
      </c>
      <c r="B30">
        <v>1976</v>
      </c>
    </row>
    <row r="31" spans="1:2">
      <c r="A31" t="s">
        <v>31</v>
      </c>
      <c r="B31">
        <v>1976</v>
      </c>
    </row>
    <row r="32" spans="1:2">
      <c r="A32" t="s">
        <v>32</v>
      </c>
      <c r="B32">
        <v>1977</v>
      </c>
    </row>
    <row r="33" spans="1:2">
      <c r="A33" t="s">
        <v>33</v>
      </c>
      <c r="B33">
        <v>1977</v>
      </c>
    </row>
    <row r="34" spans="1:2">
      <c r="A34" t="s">
        <v>34</v>
      </c>
      <c r="B34">
        <v>1978</v>
      </c>
    </row>
    <row r="35" spans="1:2">
      <c r="A35" t="s">
        <v>35</v>
      </c>
      <c r="B35">
        <v>1979</v>
      </c>
    </row>
    <row r="36" spans="1:2">
      <c r="A36" t="s">
        <v>36</v>
      </c>
      <c r="B36">
        <v>1979</v>
      </c>
    </row>
    <row r="37" spans="1:2">
      <c r="A37" t="s">
        <v>37</v>
      </c>
      <c r="B37">
        <v>1979</v>
      </c>
    </row>
    <row r="38" spans="1:2">
      <c r="A38" t="s">
        <v>38</v>
      </c>
      <c r="B38">
        <v>1979</v>
      </c>
    </row>
    <row r="39" spans="1:2">
      <c r="A39" t="s">
        <v>39</v>
      </c>
      <c r="B39">
        <v>1979</v>
      </c>
    </row>
    <row r="40" spans="1:2">
      <c r="A40" t="s">
        <v>40</v>
      </c>
      <c r="B40">
        <v>1979</v>
      </c>
    </row>
    <row r="41" spans="1:2">
      <c r="A41" t="s">
        <v>41</v>
      </c>
      <c r="B41">
        <v>1980</v>
      </c>
    </row>
    <row r="42" spans="1:2">
      <c r="A42" t="s">
        <v>42</v>
      </c>
      <c r="B42">
        <v>1980</v>
      </c>
    </row>
    <row r="43" spans="1:2">
      <c r="A43" t="s">
        <v>43</v>
      </c>
      <c r="B43">
        <v>1980</v>
      </c>
    </row>
    <row r="44" spans="1:2">
      <c r="A44" t="s">
        <v>44</v>
      </c>
      <c r="B44">
        <v>1980</v>
      </c>
    </row>
    <row r="45" spans="1:2">
      <c r="A45" t="s">
        <v>45</v>
      </c>
      <c r="B45">
        <v>1981</v>
      </c>
    </row>
    <row r="46" spans="1:2">
      <c r="A46" t="s">
        <v>46</v>
      </c>
      <c r="B46">
        <v>1981</v>
      </c>
    </row>
    <row r="47" spans="1:2">
      <c r="A47" t="s">
        <v>47</v>
      </c>
      <c r="B47">
        <v>1981</v>
      </c>
    </row>
    <row r="48" spans="1:2">
      <c r="A48" t="s">
        <v>48</v>
      </c>
      <c r="B48">
        <v>1981</v>
      </c>
    </row>
    <row r="49" spans="1:2">
      <c r="A49" t="s">
        <v>49</v>
      </c>
      <c r="B49">
        <v>1981</v>
      </c>
    </row>
    <row r="50" spans="1:2">
      <c r="A50" t="s">
        <v>50</v>
      </c>
      <c r="B50">
        <v>1981</v>
      </c>
    </row>
    <row r="51" spans="1:2">
      <c r="A51" t="s">
        <v>51</v>
      </c>
      <c r="B51">
        <v>1981</v>
      </c>
    </row>
    <row r="52" spans="1:2">
      <c r="A52" t="s">
        <v>52</v>
      </c>
      <c r="B52">
        <v>1981</v>
      </c>
    </row>
    <row r="53" spans="1:2">
      <c r="A53" t="s">
        <v>53</v>
      </c>
      <c r="B53">
        <v>1982</v>
      </c>
    </row>
    <row r="54" spans="1:2">
      <c r="A54" t="s">
        <v>54</v>
      </c>
      <c r="B54">
        <v>1982</v>
      </c>
    </row>
    <row r="55" spans="1:2">
      <c r="A55" t="s">
        <v>55</v>
      </c>
      <c r="B55">
        <v>1982</v>
      </c>
    </row>
    <row r="56" spans="1:2">
      <c r="A56" t="s">
        <v>56</v>
      </c>
      <c r="B56">
        <v>1982</v>
      </c>
    </row>
    <row r="57" spans="1:2">
      <c r="A57" t="s">
        <v>57</v>
      </c>
      <c r="B57">
        <v>1982</v>
      </c>
    </row>
    <row r="58" spans="1:2">
      <c r="A58" t="s">
        <v>58</v>
      </c>
      <c r="B58">
        <v>1983</v>
      </c>
    </row>
    <row r="59" spans="1:2">
      <c r="A59" t="s">
        <v>59</v>
      </c>
      <c r="B59">
        <v>1983</v>
      </c>
    </row>
    <row r="60" spans="1:2">
      <c r="A60" t="s">
        <v>60</v>
      </c>
      <c r="B60">
        <v>1983</v>
      </c>
    </row>
    <row r="61" spans="1:2">
      <c r="A61" t="s">
        <v>61</v>
      </c>
      <c r="B61">
        <v>1983</v>
      </c>
    </row>
    <row r="62" spans="1:2">
      <c r="A62" t="s">
        <v>62</v>
      </c>
      <c r="B62">
        <v>1983</v>
      </c>
    </row>
    <row r="63" spans="1:2">
      <c r="A63" t="s">
        <v>63</v>
      </c>
      <c r="B63">
        <v>1983</v>
      </c>
    </row>
    <row r="64" spans="1:2">
      <c r="A64" t="s">
        <v>64</v>
      </c>
      <c r="B64">
        <v>1984</v>
      </c>
    </row>
    <row r="65" spans="1:2">
      <c r="A65" t="s">
        <v>65</v>
      </c>
      <c r="B65">
        <v>1984</v>
      </c>
    </row>
    <row r="66" spans="1:2">
      <c r="A66" t="s">
        <v>66</v>
      </c>
      <c r="B66">
        <v>1984</v>
      </c>
    </row>
    <row r="67" spans="1:2">
      <c r="A67" t="s">
        <v>67</v>
      </c>
      <c r="B67">
        <v>1984</v>
      </c>
    </row>
    <row r="68" spans="1:2">
      <c r="A68" t="s">
        <v>68</v>
      </c>
      <c r="B68">
        <v>1985</v>
      </c>
    </row>
    <row r="69" spans="1:2">
      <c r="A69" t="s">
        <v>69</v>
      </c>
      <c r="B69">
        <v>1985</v>
      </c>
    </row>
    <row r="70" spans="1:2">
      <c r="A70" t="s">
        <v>70</v>
      </c>
      <c r="B70">
        <v>1985</v>
      </c>
    </row>
    <row r="71" spans="1:2">
      <c r="A71" t="s">
        <v>71</v>
      </c>
      <c r="B71">
        <v>1985</v>
      </c>
    </row>
    <row r="72" spans="1:2">
      <c r="A72" t="s">
        <v>72</v>
      </c>
      <c r="B72">
        <v>1985</v>
      </c>
    </row>
    <row r="73" spans="1:2">
      <c r="A73" t="s">
        <v>73</v>
      </c>
      <c r="B73">
        <v>1985</v>
      </c>
    </row>
    <row r="74" spans="1:2">
      <c r="A74" t="s">
        <v>74</v>
      </c>
      <c r="B74">
        <v>1985</v>
      </c>
    </row>
    <row r="75" spans="1:2">
      <c r="A75" t="s">
        <v>75</v>
      </c>
      <c r="B75">
        <v>1985</v>
      </c>
    </row>
    <row r="76" spans="1:2">
      <c r="A76" t="s">
        <v>76</v>
      </c>
      <c r="B76">
        <v>1986</v>
      </c>
    </row>
    <row r="77" spans="1:2">
      <c r="A77" t="s">
        <v>77</v>
      </c>
      <c r="B77">
        <v>1986</v>
      </c>
    </row>
    <row r="78" spans="1:2">
      <c r="A78" t="s">
        <v>78</v>
      </c>
      <c r="B78">
        <v>1986</v>
      </c>
    </row>
    <row r="79" spans="1:2">
      <c r="A79" t="s">
        <v>79</v>
      </c>
      <c r="B79">
        <v>1986</v>
      </c>
    </row>
    <row r="80" spans="1:2">
      <c r="A80" t="s">
        <v>80</v>
      </c>
      <c r="B80">
        <v>1986</v>
      </c>
    </row>
    <row r="81" spans="1:2">
      <c r="A81" t="s">
        <v>81</v>
      </c>
      <c r="B81">
        <v>1987</v>
      </c>
    </row>
    <row r="82" spans="1:2">
      <c r="A82" t="s">
        <v>82</v>
      </c>
      <c r="B82">
        <v>1987</v>
      </c>
    </row>
    <row r="83" spans="1:2">
      <c r="A83" t="s">
        <v>83</v>
      </c>
      <c r="B83">
        <v>1987</v>
      </c>
    </row>
    <row r="84" spans="1:2">
      <c r="A84" t="s">
        <v>84</v>
      </c>
      <c r="B84">
        <v>1987</v>
      </c>
    </row>
    <row r="85" spans="1:2">
      <c r="A85" t="s">
        <v>85</v>
      </c>
      <c r="B85">
        <v>1987</v>
      </c>
    </row>
    <row r="86" spans="1:2">
      <c r="A86" t="s">
        <v>86</v>
      </c>
      <c r="B86">
        <v>1987</v>
      </c>
    </row>
    <row r="87" spans="1:2">
      <c r="A87" t="s">
        <v>87</v>
      </c>
      <c r="B87">
        <v>1987</v>
      </c>
    </row>
    <row r="88" spans="1:2">
      <c r="A88" t="s">
        <v>88</v>
      </c>
      <c r="B88">
        <v>1988</v>
      </c>
    </row>
    <row r="89" spans="1:2">
      <c r="A89" t="s">
        <v>89</v>
      </c>
      <c r="B89">
        <v>1988</v>
      </c>
    </row>
    <row r="90" spans="1:2">
      <c r="A90" t="s">
        <v>90</v>
      </c>
      <c r="B90">
        <v>1988</v>
      </c>
    </row>
    <row r="91" spans="1:2">
      <c r="A91" t="s">
        <v>91</v>
      </c>
      <c r="B91">
        <v>1988</v>
      </c>
    </row>
    <row r="92" spans="1:2">
      <c r="A92" t="s">
        <v>92</v>
      </c>
      <c r="B92">
        <v>1989</v>
      </c>
    </row>
    <row r="93" spans="1:2">
      <c r="A93" t="s">
        <v>93</v>
      </c>
      <c r="B93">
        <v>1989</v>
      </c>
    </row>
    <row r="94" spans="1:2">
      <c r="A94" t="s">
        <v>94</v>
      </c>
      <c r="B94">
        <v>1990</v>
      </c>
    </row>
    <row r="95" spans="1:2">
      <c r="A95" t="s">
        <v>95</v>
      </c>
      <c r="B95">
        <v>1991</v>
      </c>
    </row>
    <row r="96" spans="1:2">
      <c r="A96" t="s">
        <v>96</v>
      </c>
      <c r="B96">
        <v>1991</v>
      </c>
    </row>
    <row r="97" spans="1:2">
      <c r="A97" t="s">
        <v>97</v>
      </c>
      <c r="B97">
        <v>1991</v>
      </c>
    </row>
    <row r="98" spans="1:2">
      <c r="A98" t="s">
        <v>98</v>
      </c>
      <c r="B98">
        <v>1991</v>
      </c>
    </row>
    <row r="99" spans="1:2">
      <c r="A99" t="s">
        <v>99</v>
      </c>
      <c r="B99">
        <v>1991</v>
      </c>
    </row>
    <row r="100" spans="1:2">
      <c r="A100" t="s">
        <v>95</v>
      </c>
      <c r="B100">
        <v>1991</v>
      </c>
    </row>
    <row r="101" spans="1:2">
      <c r="A101" t="s">
        <v>100</v>
      </c>
      <c r="B101">
        <v>1991</v>
      </c>
    </row>
    <row r="102" spans="1:2">
      <c r="A102" t="s">
        <v>101</v>
      </c>
      <c r="B102">
        <v>1991</v>
      </c>
    </row>
    <row r="103" spans="1:2">
      <c r="A103" t="s">
        <v>102</v>
      </c>
      <c r="B103">
        <v>1991</v>
      </c>
    </row>
    <row r="104" spans="1:2">
      <c r="A104" t="s">
        <v>103</v>
      </c>
      <c r="B104">
        <v>1991</v>
      </c>
    </row>
    <row r="105" spans="1:2">
      <c r="A105" t="s">
        <v>101</v>
      </c>
      <c r="B105">
        <v>1991</v>
      </c>
    </row>
    <row r="106" spans="1:2">
      <c r="A106" t="s">
        <v>104</v>
      </c>
      <c r="B106">
        <v>1991</v>
      </c>
    </row>
    <row r="107" spans="1:2">
      <c r="A107" t="s">
        <v>105</v>
      </c>
      <c r="B107">
        <v>1991</v>
      </c>
    </row>
    <row r="108" spans="1:2">
      <c r="A108" t="s">
        <v>106</v>
      </c>
      <c r="B108">
        <v>1991</v>
      </c>
    </row>
    <row r="109" spans="1:2">
      <c r="A109" t="s">
        <v>107</v>
      </c>
      <c r="B109">
        <v>1991</v>
      </c>
    </row>
    <row r="110" spans="1:2">
      <c r="A110" t="s">
        <v>108</v>
      </c>
      <c r="B110">
        <v>1992</v>
      </c>
    </row>
    <row r="111" spans="1:2">
      <c r="A111" t="s">
        <v>109</v>
      </c>
      <c r="B111">
        <v>1992</v>
      </c>
    </row>
    <row r="112" spans="1:2">
      <c r="A112" t="s">
        <v>110</v>
      </c>
      <c r="B112">
        <v>1992</v>
      </c>
    </row>
    <row r="113" spans="1:2">
      <c r="A113" t="s">
        <v>111</v>
      </c>
      <c r="B113">
        <v>1992</v>
      </c>
    </row>
    <row r="114" spans="1:2">
      <c r="A114" t="s">
        <v>112</v>
      </c>
      <c r="B114">
        <v>1992</v>
      </c>
    </row>
    <row r="115" spans="1:2">
      <c r="A115" t="s">
        <v>113</v>
      </c>
      <c r="B115">
        <v>1992</v>
      </c>
    </row>
    <row r="116" spans="1:2">
      <c r="A116" t="s">
        <v>114</v>
      </c>
      <c r="B116">
        <v>1992</v>
      </c>
    </row>
    <row r="117" spans="1:2">
      <c r="A117" t="s">
        <v>115</v>
      </c>
      <c r="B117">
        <v>1993</v>
      </c>
    </row>
    <row r="118" spans="1:2">
      <c r="A118" t="s">
        <v>116</v>
      </c>
      <c r="B118">
        <v>1994</v>
      </c>
    </row>
    <row r="119" spans="1:2">
      <c r="A119" t="s">
        <v>117</v>
      </c>
      <c r="B119">
        <v>1994</v>
      </c>
    </row>
    <row r="120" spans="1:2">
      <c r="A120" t="s">
        <v>118</v>
      </c>
      <c r="B120">
        <v>1995</v>
      </c>
    </row>
    <row r="121" spans="1:2">
      <c r="A121" t="s">
        <v>119</v>
      </c>
      <c r="B121">
        <v>1995</v>
      </c>
    </row>
    <row r="122" spans="1:2">
      <c r="A122" t="s">
        <v>120</v>
      </c>
      <c r="B122">
        <v>1995</v>
      </c>
    </row>
    <row r="123" spans="1:2">
      <c r="A123" t="s">
        <v>121</v>
      </c>
      <c r="B123">
        <v>1995</v>
      </c>
    </row>
    <row r="124" spans="1:2">
      <c r="A124" t="s">
        <v>122</v>
      </c>
      <c r="B124">
        <v>1996</v>
      </c>
    </row>
    <row r="125" spans="1:2">
      <c r="A125" t="s">
        <v>123</v>
      </c>
      <c r="B125">
        <v>1996</v>
      </c>
    </row>
    <row r="126" spans="1:2">
      <c r="A126" t="s">
        <v>122</v>
      </c>
      <c r="B126">
        <v>1996</v>
      </c>
    </row>
    <row r="127" spans="1:2">
      <c r="A127" t="s">
        <v>124</v>
      </c>
      <c r="B127">
        <v>1996</v>
      </c>
    </row>
    <row r="128" spans="1:2">
      <c r="A128" t="s">
        <v>125</v>
      </c>
      <c r="B128">
        <v>1996</v>
      </c>
    </row>
    <row r="129" spans="1:2">
      <c r="A129" t="s">
        <v>126</v>
      </c>
      <c r="B129">
        <v>1996</v>
      </c>
    </row>
    <row r="130" spans="1:2">
      <c r="A130" t="s">
        <v>127</v>
      </c>
      <c r="B130">
        <v>1997</v>
      </c>
    </row>
    <row r="131" spans="1:2">
      <c r="A131" t="s">
        <v>128</v>
      </c>
      <c r="B131">
        <v>1997</v>
      </c>
    </row>
    <row r="132" spans="1:2">
      <c r="A132" t="s">
        <v>129</v>
      </c>
      <c r="B132">
        <v>1997</v>
      </c>
    </row>
    <row r="133" spans="1:2">
      <c r="A133" t="s">
        <v>130</v>
      </c>
      <c r="B133">
        <v>1998</v>
      </c>
    </row>
    <row r="134" spans="1:2">
      <c r="A134" t="s">
        <v>131</v>
      </c>
      <c r="B134">
        <v>1998</v>
      </c>
    </row>
    <row r="135" spans="1:2">
      <c r="A135" t="s">
        <v>132</v>
      </c>
      <c r="B135">
        <v>1998</v>
      </c>
    </row>
    <row r="136" spans="1:2">
      <c r="A136" t="s">
        <v>133</v>
      </c>
      <c r="B136">
        <v>1998</v>
      </c>
    </row>
    <row r="137" spans="1:2">
      <c r="A137" t="s">
        <v>134</v>
      </c>
      <c r="B137">
        <v>1998</v>
      </c>
    </row>
    <row r="138" spans="1:2">
      <c r="A138" t="s">
        <v>130</v>
      </c>
      <c r="B138">
        <v>1998</v>
      </c>
    </row>
    <row r="139" spans="1:2">
      <c r="A139" t="s">
        <v>135</v>
      </c>
      <c r="B139">
        <v>1998</v>
      </c>
    </row>
    <row r="140" spans="1:2">
      <c r="A140" t="s">
        <v>136</v>
      </c>
      <c r="B140">
        <v>1998</v>
      </c>
    </row>
    <row r="141" spans="1:2">
      <c r="A141" t="s">
        <v>137</v>
      </c>
      <c r="B141">
        <v>1998</v>
      </c>
    </row>
    <row r="142" spans="1:2">
      <c r="A142" t="s">
        <v>138</v>
      </c>
      <c r="B142">
        <v>1998</v>
      </c>
    </row>
    <row r="143" spans="1:2">
      <c r="A143" t="s">
        <v>139</v>
      </c>
      <c r="B143">
        <v>1998</v>
      </c>
    </row>
    <row r="144" spans="1:2">
      <c r="A144" t="s">
        <v>140</v>
      </c>
      <c r="B144">
        <v>1999</v>
      </c>
    </row>
    <row r="145" spans="1:2">
      <c r="A145" t="s">
        <v>141</v>
      </c>
      <c r="B145">
        <v>1999</v>
      </c>
    </row>
    <row r="146" spans="1:2">
      <c r="A146" t="s">
        <v>142</v>
      </c>
      <c r="B146">
        <v>1999</v>
      </c>
    </row>
    <row r="147" spans="1:2">
      <c r="A147" t="s">
        <v>141</v>
      </c>
      <c r="B147">
        <v>1999</v>
      </c>
    </row>
    <row r="148" spans="1:2">
      <c r="A148" t="s">
        <v>140</v>
      </c>
      <c r="B148">
        <v>1999</v>
      </c>
    </row>
    <row r="149" spans="1:2">
      <c r="A149" t="s">
        <v>143</v>
      </c>
      <c r="B149">
        <v>1999</v>
      </c>
    </row>
    <row r="150" spans="1:2">
      <c r="A150" t="s">
        <v>144</v>
      </c>
      <c r="B150">
        <v>1999</v>
      </c>
    </row>
    <row r="151" spans="1:2">
      <c r="A151" t="s">
        <v>145</v>
      </c>
      <c r="B151">
        <v>1999</v>
      </c>
    </row>
    <row r="152" spans="1:2">
      <c r="A152" t="s">
        <v>142</v>
      </c>
      <c r="B152">
        <v>1999</v>
      </c>
    </row>
    <row r="153" spans="1:2">
      <c r="A153" t="s">
        <v>146</v>
      </c>
      <c r="B153">
        <v>1999</v>
      </c>
    </row>
    <row r="154" spans="1:2">
      <c r="A154" t="s">
        <v>147</v>
      </c>
      <c r="B154">
        <v>1999</v>
      </c>
    </row>
    <row r="155" spans="1:2">
      <c r="A155" t="s">
        <v>148</v>
      </c>
      <c r="B155">
        <v>2000</v>
      </c>
    </row>
    <row r="156" spans="1:2">
      <c r="A156" t="s">
        <v>149</v>
      </c>
      <c r="B156">
        <v>2000</v>
      </c>
    </row>
    <row r="157" spans="1:2">
      <c r="A157" t="s">
        <v>150</v>
      </c>
      <c r="B157">
        <v>2000</v>
      </c>
    </row>
    <row r="158" spans="1:2">
      <c r="A158" t="s">
        <v>151</v>
      </c>
      <c r="B158">
        <v>2000</v>
      </c>
    </row>
    <row r="159" spans="1:2">
      <c r="A159" t="s">
        <v>152</v>
      </c>
      <c r="B159">
        <v>2000</v>
      </c>
    </row>
    <row r="160" spans="1:2">
      <c r="A160" t="s">
        <v>153</v>
      </c>
      <c r="B160">
        <v>2000</v>
      </c>
    </row>
    <row r="161" spans="1:2">
      <c r="A161" t="s">
        <v>154</v>
      </c>
      <c r="B161">
        <v>2001</v>
      </c>
    </row>
    <row r="162" spans="1:2">
      <c r="A162" t="s">
        <v>155</v>
      </c>
      <c r="B162">
        <v>2001</v>
      </c>
    </row>
    <row r="163" spans="1:2">
      <c r="A163" t="s">
        <v>156</v>
      </c>
      <c r="B163">
        <v>2001</v>
      </c>
    </row>
    <row r="164" spans="1:2">
      <c r="A164" t="s">
        <v>157</v>
      </c>
      <c r="B164">
        <v>2001</v>
      </c>
    </row>
    <row r="165" spans="1:2">
      <c r="A165" t="s">
        <v>158</v>
      </c>
      <c r="B165">
        <v>2001</v>
      </c>
    </row>
    <row r="166" spans="1:2">
      <c r="A166" t="s">
        <v>159</v>
      </c>
      <c r="B166">
        <v>2001</v>
      </c>
    </row>
    <row r="167" spans="1:2">
      <c r="A167" t="s">
        <v>157</v>
      </c>
      <c r="B167">
        <v>2001</v>
      </c>
    </row>
    <row r="168" spans="1:2">
      <c r="A168" t="s">
        <v>155</v>
      </c>
      <c r="B168">
        <v>2001</v>
      </c>
    </row>
    <row r="169" spans="1:2">
      <c r="A169" t="s">
        <v>160</v>
      </c>
      <c r="B169">
        <v>2001</v>
      </c>
    </row>
    <row r="170" spans="1:2">
      <c r="A170" t="s">
        <v>154</v>
      </c>
      <c r="B170">
        <v>2001</v>
      </c>
    </row>
    <row r="171" spans="1:2">
      <c r="A171" t="s">
        <v>161</v>
      </c>
      <c r="B171">
        <v>2001</v>
      </c>
    </row>
    <row r="172" spans="1:2">
      <c r="A172" t="s">
        <v>162</v>
      </c>
      <c r="B172">
        <v>2001</v>
      </c>
    </row>
    <row r="173" spans="1:2">
      <c r="A173" t="s">
        <v>163</v>
      </c>
      <c r="B173">
        <v>2002</v>
      </c>
    </row>
    <row r="174" spans="1:2">
      <c r="A174" t="s">
        <v>164</v>
      </c>
      <c r="B174">
        <v>2002</v>
      </c>
    </row>
    <row r="175" spans="1:2">
      <c r="A175" t="s">
        <v>165</v>
      </c>
      <c r="B175">
        <v>2002</v>
      </c>
    </row>
    <row r="176" spans="1:2">
      <c r="A176" t="s">
        <v>166</v>
      </c>
      <c r="B176">
        <v>2002</v>
      </c>
    </row>
    <row r="177" spans="1:2">
      <c r="A177" t="s">
        <v>167</v>
      </c>
      <c r="B177">
        <v>2002</v>
      </c>
    </row>
    <row r="178" spans="1:2">
      <c r="A178" t="s">
        <v>168</v>
      </c>
      <c r="B178">
        <v>2002</v>
      </c>
    </row>
    <row r="179" spans="1:2">
      <c r="A179" t="s">
        <v>169</v>
      </c>
      <c r="B179">
        <v>2002</v>
      </c>
    </row>
    <row r="180" spans="1:2">
      <c r="A180" t="s">
        <v>170</v>
      </c>
      <c r="B180">
        <v>2003</v>
      </c>
    </row>
    <row r="181" spans="1:2">
      <c r="A181" t="s">
        <v>171</v>
      </c>
      <c r="B181">
        <v>2003</v>
      </c>
    </row>
    <row r="182" spans="1:2">
      <c r="A182" t="s">
        <v>172</v>
      </c>
      <c r="B182">
        <v>2003</v>
      </c>
    </row>
    <row r="183" spans="1:2">
      <c r="A183" t="s">
        <v>173</v>
      </c>
      <c r="B183">
        <v>2003</v>
      </c>
    </row>
    <row r="184" spans="1:2">
      <c r="A184" t="s">
        <v>174</v>
      </c>
      <c r="B184">
        <v>2003</v>
      </c>
    </row>
    <row r="185" spans="1:2">
      <c r="A185" t="s">
        <v>175</v>
      </c>
      <c r="B185">
        <v>2003</v>
      </c>
    </row>
    <row r="186" spans="1:2">
      <c r="A186" t="s">
        <v>176</v>
      </c>
      <c r="B186">
        <v>2003</v>
      </c>
    </row>
    <row r="187" spans="1:2">
      <c r="A187" t="s">
        <v>177</v>
      </c>
      <c r="B187">
        <v>2003</v>
      </c>
    </row>
    <row r="188" spans="1:2">
      <c r="A188" t="s">
        <v>178</v>
      </c>
      <c r="B188">
        <v>2003</v>
      </c>
    </row>
    <row r="189" spans="1:2">
      <c r="A189" t="s">
        <v>179</v>
      </c>
      <c r="B189">
        <v>2003</v>
      </c>
    </row>
    <row r="190" spans="1:2">
      <c r="A190" t="s">
        <v>180</v>
      </c>
      <c r="B190">
        <v>2004</v>
      </c>
    </row>
    <row r="191" spans="1:2">
      <c r="A191" t="s">
        <v>181</v>
      </c>
      <c r="B191">
        <v>2004</v>
      </c>
    </row>
    <row r="192" spans="1:2">
      <c r="A192" t="s">
        <v>182</v>
      </c>
      <c r="B192">
        <v>2004</v>
      </c>
    </row>
    <row r="193" spans="1:2">
      <c r="A193" t="s">
        <v>183</v>
      </c>
      <c r="B193">
        <v>2004</v>
      </c>
    </row>
    <row r="194" spans="1:2">
      <c r="A194" t="s">
        <v>184</v>
      </c>
      <c r="B194">
        <v>2004</v>
      </c>
    </row>
    <row r="195" spans="1:2">
      <c r="A195" t="s">
        <v>185</v>
      </c>
      <c r="B195">
        <v>2005</v>
      </c>
    </row>
    <row r="196" spans="1:2">
      <c r="A196" t="s">
        <v>186</v>
      </c>
      <c r="B196">
        <v>2005</v>
      </c>
    </row>
    <row r="197" spans="1:2">
      <c r="A197" t="s">
        <v>186</v>
      </c>
      <c r="B197">
        <v>2005</v>
      </c>
    </row>
    <row r="198" spans="1:2">
      <c r="A198" t="s">
        <v>187</v>
      </c>
      <c r="B198">
        <v>2005</v>
      </c>
    </row>
    <row r="199" spans="1:2">
      <c r="A199" t="s">
        <v>188</v>
      </c>
      <c r="B199">
        <v>2005</v>
      </c>
    </row>
    <row r="200" spans="1:2">
      <c r="A200" t="s">
        <v>189</v>
      </c>
      <c r="B200">
        <v>2005</v>
      </c>
    </row>
    <row r="201" spans="1:2">
      <c r="A201" t="s">
        <v>190</v>
      </c>
      <c r="B201">
        <v>2006</v>
      </c>
    </row>
    <row r="202" spans="1:2">
      <c r="A202" t="s">
        <v>191</v>
      </c>
      <c r="B202">
        <v>2006</v>
      </c>
    </row>
    <row r="203" spans="1:2">
      <c r="A203" t="s">
        <v>192</v>
      </c>
      <c r="B203">
        <v>2006</v>
      </c>
    </row>
    <row r="204" spans="1:2">
      <c r="A204" t="s">
        <v>193</v>
      </c>
      <c r="B204">
        <v>2006</v>
      </c>
    </row>
    <row r="205" spans="1:2">
      <c r="A205" t="s">
        <v>194</v>
      </c>
      <c r="B205">
        <v>2006</v>
      </c>
    </row>
    <row r="206" spans="1:2">
      <c r="A206" t="s">
        <v>195</v>
      </c>
      <c r="B206">
        <v>2006</v>
      </c>
    </row>
    <row r="207" spans="1:2">
      <c r="A207" t="s">
        <v>196</v>
      </c>
      <c r="B207">
        <v>2006</v>
      </c>
    </row>
    <row r="208" spans="1:2">
      <c r="A208" t="s">
        <v>197</v>
      </c>
      <c r="B208">
        <v>2006</v>
      </c>
    </row>
    <row r="209" spans="1:2">
      <c r="A209" t="s">
        <v>191</v>
      </c>
      <c r="B209">
        <v>2006</v>
      </c>
    </row>
    <row r="210" spans="1:2">
      <c r="A210" t="s">
        <v>198</v>
      </c>
      <c r="B210">
        <v>2006</v>
      </c>
    </row>
    <row r="211" spans="1:2">
      <c r="A211" t="s">
        <v>192</v>
      </c>
      <c r="B211">
        <v>2006</v>
      </c>
    </row>
    <row r="212" spans="1:2">
      <c r="A212" t="s">
        <v>199</v>
      </c>
      <c r="B212">
        <v>2006</v>
      </c>
    </row>
    <row r="213" spans="1:2">
      <c r="A213" t="s">
        <v>200</v>
      </c>
      <c r="B213">
        <v>2006</v>
      </c>
    </row>
    <row r="214" spans="1:2">
      <c r="A214" t="s">
        <v>201</v>
      </c>
      <c r="B214">
        <v>2007</v>
      </c>
    </row>
    <row r="215" spans="1:2">
      <c r="A215" t="s">
        <v>202</v>
      </c>
      <c r="B215">
        <v>2007</v>
      </c>
    </row>
    <row r="216" spans="1:2">
      <c r="A216" t="s">
        <v>203</v>
      </c>
      <c r="B216">
        <v>2007</v>
      </c>
    </row>
    <row r="217" spans="1:2">
      <c r="A217" t="s">
        <v>204</v>
      </c>
      <c r="B217">
        <v>2007</v>
      </c>
    </row>
    <row r="218" spans="1:2">
      <c r="A218" t="s">
        <v>205</v>
      </c>
      <c r="B218">
        <v>2007</v>
      </c>
    </row>
    <row r="219" spans="1:2">
      <c r="A219" t="s">
        <v>206</v>
      </c>
      <c r="B219">
        <v>2007</v>
      </c>
    </row>
    <row r="220" spans="1:2">
      <c r="A220" t="s">
        <v>207</v>
      </c>
      <c r="B220">
        <v>2008</v>
      </c>
    </row>
    <row r="221" spans="1:2">
      <c r="A221" t="s">
        <v>208</v>
      </c>
      <c r="B221">
        <v>2008</v>
      </c>
    </row>
    <row r="222" spans="1:2">
      <c r="A222" t="s">
        <v>209</v>
      </c>
      <c r="B222">
        <v>2008</v>
      </c>
    </row>
    <row r="223" spans="1:2">
      <c r="A223" t="s">
        <v>208</v>
      </c>
      <c r="B223">
        <v>2008</v>
      </c>
    </row>
    <row r="224" spans="1:2">
      <c r="A224" t="s">
        <v>210</v>
      </c>
      <c r="B224">
        <v>2008</v>
      </c>
    </row>
    <row r="225" spans="1:2">
      <c r="A225" t="s">
        <v>211</v>
      </c>
      <c r="B225">
        <v>2008</v>
      </c>
    </row>
    <row r="226" spans="1:2">
      <c r="A226" t="s">
        <v>212</v>
      </c>
      <c r="B226">
        <v>2009</v>
      </c>
    </row>
    <row r="227" spans="1:2">
      <c r="A227" t="s">
        <v>213</v>
      </c>
      <c r="B227">
        <v>2009</v>
      </c>
    </row>
    <row r="228" spans="1:2">
      <c r="A228" t="s">
        <v>214</v>
      </c>
      <c r="B228">
        <v>2009</v>
      </c>
    </row>
    <row r="229" spans="1:2">
      <c r="A229" t="s">
        <v>215</v>
      </c>
      <c r="B229">
        <v>2009</v>
      </c>
    </row>
    <row r="230" spans="1:2">
      <c r="A230" t="s">
        <v>216</v>
      </c>
      <c r="B230">
        <v>2009</v>
      </c>
    </row>
    <row r="231" spans="1:2">
      <c r="A231" t="s">
        <v>217</v>
      </c>
      <c r="B231">
        <v>2009</v>
      </c>
    </row>
    <row r="232" spans="1:2">
      <c r="A232" t="s">
        <v>215</v>
      </c>
      <c r="B232">
        <v>2009</v>
      </c>
    </row>
    <row r="233" spans="1:2">
      <c r="A233" t="s">
        <v>214</v>
      </c>
      <c r="B233">
        <v>2009</v>
      </c>
    </row>
    <row r="234" spans="1:2">
      <c r="A234" t="s">
        <v>218</v>
      </c>
      <c r="B234">
        <v>2009</v>
      </c>
    </row>
    <row r="235" spans="1:2">
      <c r="A235" t="s">
        <v>219</v>
      </c>
      <c r="B235">
        <v>2009</v>
      </c>
    </row>
    <row r="236" spans="1:2">
      <c r="A236" t="s">
        <v>220</v>
      </c>
      <c r="B236">
        <v>2009</v>
      </c>
    </row>
    <row r="237" spans="1:2">
      <c r="A237" t="s">
        <v>221</v>
      </c>
      <c r="B237">
        <v>2009</v>
      </c>
    </row>
    <row r="238" spans="1:2">
      <c r="A238" t="s">
        <v>222</v>
      </c>
      <c r="B238">
        <v>2009</v>
      </c>
    </row>
    <row r="239" spans="1:2">
      <c r="A239" t="s">
        <v>223</v>
      </c>
      <c r="B239">
        <v>2009</v>
      </c>
    </row>
    <row r="240" spans="1:2">
      <c r="A240" t="s">
        <v>224</v>
      </c>
      <c r="B240">
        <v>2010</v>
      </c>
    </row>
    <row r="241" spans="1:2">
      <c r="A241" t="s">
        <v>225</v>
      </c>
      <c r="B241">
        <v>2010</v>
      </c>
    </row>
    <row r="242" spans="1:2">
      <c r="A242" t="s">
        <v>226</v>
      </c>
      <c r="B242">
        <v>2010</v>
      </c>
    </row>
    <row r="243" spans="1:2">
      <c r="A243" t="s">
        <v>227</v>
      </c>
      <c r="B243">
        <v>2010</v>
      </c>
    </row>
    <row r="244" spans="1:2">
      <c r="A244" t="s">
        <v>228</v>
      </c>
      <c r="B244">
        <v>2010</v>
      </c>
    </row>
    <row r="245" spans="1:2">
      <c r="A245" t="s">
        <v>229</v>
      </c>
      <c r="B245">
        <v>2010</v>
      </c>
    </row>
    <row r="246" spans="1:2">
      <c r="A246" t="s">
        <v>230</v>
      </c>
      <c r="B246">
        <v>2010</v>
      </c>
    </row>
    <row r="247" spans="1:2">
      <c r="A247" t="s">
        <v>231</v>
      </c>
      <c r="B247">
        <v>2010</v>
      </c>
    </row>
    <row r="248" spans="1:2">
      <c r="A248" t="s">
        <v>232</v>
      </c>
      <c r="B248">
        <v>2010</v>
      </c>
    </row>
    <row r="249" spans="1:2">
      <c r="A249" t="s">
        <v>233</v>
      </c>
      <c r="B249">
        <v>2010</v>
      </c>
    </row>
    <row r="250" spans="1:2">
      <c r="A250" t="s">
        <v>234</v>
      </c>
      <c r="B250">
        <v>2010</v>
      </c>
    </row>
    <row r="251" spans="1:2">
      <c r="A251" t="s">
        <v>231</v>
      </c>
      <c r="B251">
        <v>2010</v>
      </c>
    </row>
    <row r="252" spans="1:2">
      <c r="A252" t="s">
        <v>235</v>
      </c>
      <c r="B252">
        <v>2010</v>
      </c>
    </row>
    <row r="253" spans="1:2">
      <c r="A253" t="s">
        <v>225</v>
      </c>
      <c r="B253">
        <v>2010</v>
      </c>
    </row>
    <row r="254" spans="1:2">
      <c r="A254" t="s">
        <v>229</v>
      </c>
      <c r="B254">
        <v>2010</v>
      </c>
    </row>
    <row r="255" spans="1:2">
      <c r="A255" t="s">
        <v>236</v>
      </c>
      <c r="B255">
        <v>2010</v>
      </c>
    </row>
    <row r="256" spans="1:2">
      <c r="A256" t="s">
        <v>237</v>
      </c>
      <c r="B256">
        <v>2010</v>
      </c>
    </row>
    <row r="257" spans="1:2">
      <c r="A257" t="s">
        <v>238</v>
      </c>
      <c r="B257">
        <v>2010</v>
      </c>
    </row>
    <row r="258" spans="1:2">
      <c r="A258" t="s">
        <v>238</v>
      </c>
      <c r="B258">
        <v>2010</v>
      </c>
    </row>
    <row r="259" spans="1:2">
      <c r="A259" t="s">
        <v>239</v>
      </c>
      <c r="B259">
        <v>2010</v>
      </c>
    </row>
    <row r="260" spans="1:2">
      <c r="A260" t="s">
        <v>240</v>
      </c>
      <c r="B260">
        <v>2010</v>
      </c>
    </row>
    <row r="261" spans="1:2">
      <c r="A261" t="s">
        <v>241</v>
      </c>
      <c r="B261">
        <v>2011</v>
      </c>
    </row>
    <row r="262" spans="1:2">
      <c r="A262" t="s">
        <v>242</v>
      </c>
      <c r="B262">
        <v>2011</v>
      </c>
    </row>
    <row r="263" spans="1:2">
      <c r="A263" t="s">
        <v>242</v>
      </c>
      <c r="B263">
        <v>2011</v>
      </c>
    </row>
    <row r="264" spans="1:2">
      <c r="A264" t="s">
        <v>243</v>
      </c>
      <c r="B264">
        <v>2011</v>
      </c>
    </row>
    <row r="265" spans="1:2">
      <c r="A265" t="s">
        <v>244</v>
      </c>
      <c r="B265">
        <v>2011</v>
      </c>
    </row>
    <row r="266" spans="1:2">
      <c r="A266" t="s">
        <v>245</v>
      </c>
      <c r="B266">
        <v>2011</v>
      </c>
    </row>
    <row r="267" spans="1:2">
      <c r="A267" t="s">
        <v>246</v>
      </c>
      <c r="B267">
        <v>2011</v>
      </c>
    </row>
    <row r="268" spans="1:2">
      <c r="A268" t="s">
        <v>241</v>
      </c>
      <c r="B268">
        <v>2011</v>
      </c>
    </row>
    <row r="269" spans="1:2">
      <c r="A269" t="s">
        <v>247</v>
      </c>
      <c r="B269">
        <v>2011</v>
      </c>
    </row>
    <row r="270" spans="1:2">
      <c r="A270" t="s">
        <v>248</v>
      </c>
      <c r="B270">
        <v>2011</v>
      </c>
    </row>
    <row r="271" spans="1:2">
      <c r="A271" t="s">
        <v>249</v>
      </c>
      <c r="B271">
        <v>2011</v>
      </c>
    </row>
    <row r="272" spans="1:2">
      <c r="A272" t="s">
        <v>250</v>
      </c>
      <c r="B272">
        <v>2011</v>
      </c>
    </row>
    <row r="273" spans="1:2">
      <c r="A273" t="s">
        <v>251</v>
      </c>
      <c r="B273">
        <v>2011</v>
      </c>
    </row>
    <row r="274" spans="1:2">
      <c r="A274" t="s">
        <v>252</v>
      </c>
      <c r="B274">
        <v>2011</v>
      </c>
    </row>
    <row r="275" spans="1:2">
      <c r="A275" t="s">
        <v>253</v>
      </c>
      <c r="B275">
        <v>2011</v>
      </c>
    </row>
    <row r="276" spans="1:2">
      <c r="A276" t="s">
        <v>254</v>
      </c>
      <c r="B276">
        <v>2012</v>
      </c>
    </row>
    <row r="277" spans="1:2">
      <c r="A277" t="s">
        <v>255</v>
      </c>
      <c r="B277">
        <v>2012</v>
      </c>
    </row>
    <row r="278" spans="1:2">
      <c r="A278" t="s">
        <v>256</v>
      </c>
      <c r="B278">
        <v>2012</v>
      </c>
    </row>
    <row r="279" spans="1:2">
      <c r="A279" t="s">
        <v>257</v>
      </c>
      <c r="B279">
        <v>2012</v>
      </c>
    </row>
    <row r="280" spans="1:2">
      <c r="A280" t="s">
        <v>258</v>
      </c>
      <c r="B280">
        <v>2012</v>
      </c>
    </row>
    <row r="281" spans="1:2">
      <c r="A281" t="s">
        <v>259</v>
      </c>
      <c r="B281">
        <v>2012</v>
      </c>
    </row>
    <row r="282" spans="1:2">
      <c r="A282" t="s">
        <v>260</v>
      </c>
      <c r="B282">
        <v>2012</v>
      </c>
    </row>
    <row r="283" spans="1:2">
      <c r="A283" t="s">
        <v>261</v>
      </c>
      <c r="B283">
        <v>2012</v>
      </c>
    </row>
    <row r="284" spans="1:2">
      <c r="A284" t="s">
        <v>256</v>
      </c>
      <c r="B284">
        <v>2012</v>
      </c>
    </row>
    <row r="285" spans="1:2">
      <c r="A285" t="s">
        <v>259</v>
      </c>
      <c r="B285">
        <v>2012</v>
      </c>
    </row>
    <row r="286" spans="1:2">
      <c r="A286" t="s">
        <v>255</v>
      </c>
      <c r="B286">
        <v>2012</v>
      </c>
    </row>
    <row r="287" spans="1:2">
      <c r="A287" t="s">
        <v>262</v>
      </c>
      <c r="B287">
        <v>2012</v>
      </c>
    </row>
    <row r="288" spans="1:2">
      <c r="A288" t="s">
        <v>257</v>
      </c>
      <c r="B288">
        <v>2012</v>
      </c>
    </row>
    <row r="289" spans="1:2">
      <c r="A289" t="s">
        <v>263</v>
      </c>
      <c r="B289">
        <v>2012</v>
      </c>
    </row>
    <row r="290" spans="1:2">
      <c r="A290" t="s">
        <v>264</v>
      </c>
      <c r="B290">
        <v>2012</v>
      </c>
    </row>
    <row r="291" spans="1:2">
      <c r="A291" t="s">
        <v>265</v>
      </c>
      <c r="B291">
        <v>2012</v>
      </c>
    </row>
    <row r="292" spans="1:2">
      <c r="A292" t="s">
        <v>266</v>
      </c>
      <c r="B292">
        <v>2012</v>
      </c>
    </row>
    <row r="293" spans="1:2">
      <c r="A293" t="s">
        <v>267</v>
      </c>
      <c r="B293">
        <v>2012</v>
      </c>
    </row>
    <row r="294" spans="1:2">
      <c r="A294" t="s">
        <v>268</v>
      </c>
      <c r="B294">
        <v>2012</v>
      </c>
    </row>
    <row r="295" spans="1:2">
      <c r="A295" t="s">
        <v>269</v>
      </c>
      <c r="B295">
        <v>2012</v>
      </c>
    </row>
    <row r="296" spans="1:2">
      <c r="A296" t="s">
        <v>270</v>
      </c>
      <c r="B296">
        <v>2012</v>
      </c>
    </row>
    <row r="297" spans="1:2">
      <c r="A297" t="s">
        <v>271</v>
      </c>
      <c r="B297">
        <v>2012</v>
      </c>
    </row>
    <row r="298" spans="1:2">
      <c r="A298" t="s">
        <v>272</v>
      </c>
      <c r="B298">
        <v>2012</v>
      </c>
    </row>
    <row r="299" spans="1:2">
      <c r="A299" t="s">
        <v>273</v>
      </c>
      <c r="B299">
        <v>2013</v>
      </c>
    </row>
    <row r="300" spans="1:2">
      <c r="A300" t="s">
        <v>274</v>
      </c>
      <c r="B300">
        <v>2013</v>
      </c>
    </row>
    <row r="301" spans="1:2">
      <c r="A301" t="s">
        <v>273</v>
      </c>
      <c r="B301">
        <v>2013</v>
      </c>
    </row>
    <row r="302" spans="1:2">
      <c r="A302" t="s">
        <v>275</v>
      </c>
      <c r="B302">
        <v>2013</v>
      </c>
    </row>
    <row r="303" spans="1:2">
      <c r="A303" t="s">
        <v>276</v>
      </c>
      <c r="B303">
        <v>2013</v>
      </c>
    </row>
    <row r="304" spans="1:2">
      <c r="A304" t="s">
        <v>277</v>
      </c>
      <c r="B304">
        <v>2013</v>
      </c>
    </row>
    <row r="305" spans="1:2">
      <c r="A305" t="s">
        <v>278</v>
      </c>
      <c r="B305">
        <v>2013</v>
      </c>
    </row>
    <row r="306" spans="1:2">
      <c r="A306" t="s">
        <v>279</v>
      </c>
      <c r="B306">
        <v>2013</v>
      </c>
    </row>
    <row r="307" spans="1:2">
      <c r="A307" t="s">
        <v>280</v>
      </c>
      <c r="B307">
        <v>2013</v>
      </c>
    </row>
    <row r="308" spans="1:2">
      <c r="A308" t="s">
        <v>281</v>
      </c>
      <c r="B308">
        <v>2013</v>
      </c>
    </row>
    <row r="309" spans="1:2">
      <c r="A309" t="s">
        <v>282</v>
      </c>
      <c r="B309">
        <v>2013</v>
      </c>
    </row>
    <row r="310" spans="1:2">
      <c r="A310" t="s">
        <v>283</v>
      </c>
      <c r="B310">
        <v>2013</v>
      </c>
    </row>
    <row r="311" spans="1:2">
      <c r="A311" t="s">
        <v>284</v>
      </c>
      <c r="B311">
        <v>2013</v>
      </c>
    </row>
    <row r="312" spans="1:2">
      <c r="A312" t="s">
        <v>285</v>
      </c>
      <c r="B312">
        <v>2013</v>
      </c>
    </row>
    <row r="313" spans="1:2">
      <c r="A313" t="s">
        <v>286</v>
      </c>
      <c r="B313">
        <v>2014</v>
      </c>
    </row>
    <row r="314" spans="1:2">
      <c r="A314" t="s">
        <v>287</v>
      </c>
      <c r="B314">
        <v>2014</v>
      </c>
    </row>
    <row r="315" spans="1:2">
      <c r="A315" t="s">
        <v>288</v>
      </c>
      <c r="B315">
        <v>2014</v>
      </c>
    </row>
    <row r="316" spans="1:2">
      <c r="A316" t="s">
        <v>289</v>
      </c>
      <c r="B316">
        <v>2014</v>
      </c>
    </row>
    <row r="317" spans="1:2">
      <c r="A317" t="s">
        <v>290</v>
      </c>
      <c r="B317">
        <v>2014</v>
      </c>
    </row>
    <row r="318" spans="1:2">
      <c r="A318" t="s">
        <v>291</v>
      </c>
      <c r="B318">
        <v>2014</v>
      </c>
    </row>
    <row r="319" spans="1:2">
      <c r="A319" t="s">
        <v>292</v>
      </c>
      <c r="B319">
        <v>2014</v>
      </c>
    </row>
    <row r="320" spans="1:2">
      <c r="A320" t="s">
        <v>287</v>
      </c>
      <c r="B320">
        <v>2014</v>
      </c>
    </row>
    <row r="321" spans="1:2">
      <c r="A321" t="s">
        <v>293</v>
      </c>
      <c r="B321">
        <v>2014</v>
      </c>
    </row>
    <row r="322" spans="1:2">
      <c r="A322" t="s">
        <v>288</v>
      </c>
      <c r="B322">
        <v>2014</v>
      </c>
    </row>
    <row r="323" spans="1:2">
      <c r="A323" t="s">
        <v>294</v>
      </c>
      <c r="B323">
        <v>2014</v>
      </c>
    </row>
    <row r="324" spans="1:2">
      <c r="A324" t="s">
        <v>295</v>
      </c>
      <c r="B324">
        <v>2014</v>
      </c>
    </row>
    <row r="325" spans="1:2">
      <c r="A325" t="s">
        <v>296</v>
      </c>
      <c r="B325">
        <v>2014</v>
      </c>
    </row>
    <row r="326" spans="1:2">
      <c r="A326" t="s">
        <v>297</v>
      </c>
      <c r="B326">
        <v>2014</v>
      </c>
    </row>
    <row r="327" spans="1:2">
      <c r="A327" t="s">
        <v>298</v>
      </c>
      <c r="B327">
        <v>2014</v>
      </c>
    </row>
    <row r="328" spans="1:2">
      <c r="A328" t="s">
        <v>299</v>
      </c>
      <c r="B328">
        <v>2014</v>
      </c>
    </row>
    <row r="329" spans="1:2">
      <c r="A329" t="s">
        <v>300</v>
      </c>
      <c r="B329">
        <v>2015</v>
      </c>
    </row>
    <row r="330" spans="1:2">
      <c r="A330" t="s">
        <v>301</v>
      </c>
      <c r="B330">
        <v>2015</v>
      </c>
    </row>
    <row r="331" spans="1:2">
      <c r="A331" t="s">
        <v>302</v>
      </c>
      <c r="B331">
        <v>2015</v>
      </c>
    </row>
    <row r="332" spans="1:2">
      <c r="A332" t="s">
        <v>303</v>
      </c>
      <c r="B332">
        <v>2015</v>
      </c>
    </row>
    <row r="333" spans="1:2">
      <c r="A333" t="s">
        <v>304</v>
      </c>
      <c r="B333">
        <v>2015</v>
      </c>
    </row>
    <row r="334" spans="1:2">
      <c r="A334" t="s">
        <v>300</v>
      </c>
      <c r="B334">
        <v>2015</v>
      </c>
    </row>
    <row r="335" spans="1:2">
      <c r="A335" t="s">
        <v>305</v>
      </c>
      <c r="B335">
        <v>2015</v>
      </c>
    </row>
    <row r="336" spans="1:2">
      <c r="A336" t="s">
        <v>306</v>
      </c>
      <c r="B336">
        <v>2015</v>
      </c>
    </row>
    <row r="337" spans="1:2">
      <c r="A337" t="s">
        <v>307</v>
      </c>
      <c r="B337">
        <v>2015</v>
      </c>
    </row>
    <row r="338" spans="1:2">
      <c r="A338" t="s">
        <v>308</v>
      </c>
      <c r="B338">
        <v>2015</v>
      </c>
    </row>
    <row r="339" spans="1:2">
      <c r="A339" t="s">
        <v>309</v>
      </c>
      <c r="B339">
        <v>2015</v>
      </c>
    </row>
    <row r="340" spans="1:2">
      <c r="A340" t="s">
        <v>310</v>
      </c>
      <c r="B340">
        <v>2015</v>
      </c>
    </row>
    <row r="341" spans="1:2">
      <c r="A341" t="s">
        <v>311</v>
      </c>
      <c r="B341">
        <v>2015</v>
      </c>
    </row>
    <row r="342" spans="1:2">
      <c r="A342" t="s">
        <v>312</v>
      </c>
      <c r="B342">
        <v>2015</v>
      </c>
    </row>
    <row r="343" spans="1:2">
      <c r="A343" t="s">
        <v>313</v>
      </c>
      <c r="B343">
        <v>2015</v>
      </c>
    </row>
    <row r="344" spans="1:2">
      <c r="A344" t="s">
        <v>314</v>
      </c>
      <c r="B344">
        <v>2016</v>
      </c>
    </row>
    <row r="345" spans="1:2">
      <c r="A345" t="s">
        <v>315</v>
      </c>
      <c r="B345">
        <v>2016</v>
      </c>
    </row>
    <row r="346" spans="1:2">
      <c r="A346" t="s">
        <v>316</v>
      </c>
      <c r="B346">
        <v>2016</v>
      </c>
    </row>
    <row r="347" spans="1:2">
      <c r="A347" t="s">
        <v>317</v>
      </c>
      <c r="B347">
        <v>2016</v>
      </c>
    </row>
    <row r="348" spans="1:2">
      <c r="A348" t="s">
        <v>318</v>
      </c>
      <c r="B348">
        <v>2016</v>
      </c>
    </row>
    <row r="349" spans="1:2">
      <c r="A349" t="s">
        <v>319</v>
      </c>
      <c r="B349">
        <v>2016</v>
      </c>
    </row>
    <row r="350" spans="1:2">
      <c r="A350" t="s">
        <v>320</v>
      </c>
      <c r="B350">
        <v>2016</v>
      </c>
    </row>
    <row r="351" spans="1:2">
      <c r="A351" t="s">
        <v>321</v>
      </c>
      <c r="B351">
        <v>2016</v>
      </c>
    </row>
    <row r="352" spans="1:2">
      <c r="A352" t="s">
        <v>322</v>
      </c>
      <c r="B352">
        <v>2016</v>
      </c>
    </row>
    <row r="353" spans="1:2">
      <c r="A353" t="s">
        <v>323</v>
      </c>
      <c r="B353">
        <v>2016</v>
      </c>
    </row>
    <row r="354" spans="1:2">
      <c r="A354" t="s">
        <v>324</v>
      </c>
      <c r="B354">
        <v>2016</v>
      </c>
    </row>
    <row r="355" spans="1:2">
      <c r="A355" t="s">
        <v>325</v>
      </c>
      <c r="B355">
        <v>2016</v>
      </c>
    </row>
    <row r="356" spans="1:2">
      <c r="A356" t="s">
        <v>326</v>
      </c>
      <c r="B356">
        <v>2016</v>
      </c>
    </row>
    <row r="357" spans="1:2">
      <c r="A357" t="s">
        <v>317</v>
      </c>
      <c r="B357">
        <v>2016</v>
      </c>
    </row>
    <row r="358" spans="1:2">
      <c r="A358" t="s">
        <v>327</v>
      </c>
      <c r="B358">
        <v>2016</v>
      </c>
    </row>
    <row r="359" spans="1:2">
      <c r="A359" t="s">
        <v>328</v>
      </c>
      <c r="B359">
        <v>2016</v>
      </c>
    </row>
    <row r="360" spans="1:2">
      <c r="A360" t="s">
        <v>329</v>
      </c>
      <c r="B360">
        <v>2016</v>
      </c>
    </row>
    <row r="361" spans="1:2">
      <c r="A361" t="s">
        <v>318</v>
      </c>
      <c r="B361">
        <v>2016</v>
      </c>
    </row>
    <row r="362" spans="1:2">
      <c r="A362" t="s">
        <v>330</v>
      </c>
      <c r="B362">
        <v>2016</v>
      </c>
    </row>
    <row r="363" spans="1:2">
      <c r="A363" t="s">
        <v>316</v>
      </c>
      <c r="B363">
        <v>2016</v>
      </c>
    </row>
    <row r="364" spans="1:2">
      <c r="A364" t="s">
        <v>331</v>
      </c>
      <c r="B364">
        <v>2016</v>
      </c>
    </row>
    <row r="365" spans="1:2">
      <c r="A365" t="s">
        <v>332</v>
      </c>
      <c r="B365">
        <v>2016</v>
      </c>
    </row>
    <row r="366" spans="1:2">
      <c r="A366" t="s">
        <v>333</v>
      </c>
      <c r="B366">
        <v>2016</v>
      </c>
    </row>
    <row r="367" spans="1:2">
      <c r="A367" t="s">
        <v>334</v>
      </c>
      <c r="B367">
        <v>2016</v>
      </c>
    </row>
    <row r="368" spans="1:2">
      <c r="A368" t="s">
        <v>335</v>
      </c>
      <c r="B368">
        <v>2016</v>
      </c>
    </row>
    <row r="369" spans="1:2">
      <c r="A369" t="s">
        <v>336</v>
      </c>
      <c r="B369">
        <v>2016</v>
      </c>
    </row>
    <row r="370" spans="1:2">
      <c r="A370" t="s">
        <v>337</v>
      </c>
      <c r="B370">
        <v>2016</v>
      </c>
    </row>
    <row r="371" spans="1:2">
      <c r="A371" t="s">
        <v>338</v>
      </c>
      <c r="B371">
        <v>2017</v>
      </c>
    </row>
    <row r="372" spans="1:2">
      <c r="A372" t="s">
        <v>339</v>
      </c>
      <c r="B372">
        <v>2017</v>
      </c>
    </row>
    <row r="373" spans="1:2">
      <c r="A373" t="s">
        <v>340</v>
      </c>
      <c r="B373">
        <v>2017</v>
      </c>
    </row>
    <row r="374" spans="1:2">
      <c r="A374" t="s">
        <v>341</v>
      </c>
      <c r="B374">
        <v>2017</v>
      </c>
    </row>
    <row r="375" spans="1:2">
      <c r="A375" t="s">
        <v>342</v>
      </c>
      <c r="B375">
        <v>2017</v>
      </c>
    </row>
    <row r="376" spans="1:2">
      <c r="A376" t="s">
        <v>343</v>
      </c>
      <c r="B376">
        <v>2017</v>
      </c>
    </row>
    <row r="377" spans="1:2">
      <c r="A377" t="s">
        <v>344</v>
      </c>
      <c r="B377">
        <v>2017</v>
      </c>
    </row>
    <row r="378" spans="1:2">
      <c r="A378" t="s">
        <v>345</v>
      </c>
      <c r="B378">
        <v>2017</v>
      </c>
    </row>
    <row r="379" spans="1:2">
      <c r="A379" t="s">
        <v>346</v>
      </c>
      <c r="B379">
        <v>2017</v>
      </c>
    </row>
    <row r="380" spans="1:2">
      <c r="A380" t="s">
        <v>347</v>
      </c>
      <c r="B380">
        <v>2017</v>
      </c>
    </row>
    <row r="381" spans="1:2">
      <c r="A381" t="s">
        <v>348</v>
      </c>
      <c r="B381">
        <v>2017</v>
      </c>
    </row>
    <row r="382" spans="1:2">
      <c r="A382" t="s">
        <v>349</v>
      </c>
      <c r="B382">
        <v>2017</v>
      </c>
    </row>
    <row r="383" spans="1:2">
      <c r="A383" t="s">
        <v>350</v>
      </c>
      <c r="B383">
        <v>2017</v>
      </c>
    </row>
    <row r="384" spans="1:2">
      <c r="A384" t="s">
        <v>351</v>
      </c>
      <c r="B384">
        <v>2017</v>
      </c>
    </row>
    <row r="385" spans="1:2">
      <c r="A385" t="s">
        <v>341</v>
      </c>
      <c r="B385">
        <v>2017</v>
      </c>
    </row>
    <row r="386" spans="1:2">
      <c r="A386" t="s">
        <v>338</v>
      </c>
      <c r="B386">
        <v>2017</v>
      </c>
    </row>
    <row r="387" spans="1:2">
      <c r="A387" t="s">
        <v>352</v>
      </c>
      <c r="B387">
        <v>2017</v>
      </c>
    </row>
    <row r="388" spans="1:2">
      <c r="A388" t="s">
        <v>353</v>
      </c>
      <c r="B388">
        <v>2017</v>
      </c>
    </row>
    <row r="389" spans="1:2">
      <c r="A389" t="s">
        <v>354</v>
      </c>
      <c r="B389">
        <v>2017</v>
      </c>
    </row>
    <row r="390" spans="1:2">
      <c r="A390" t="s">
        <v>355</v>
      </c>
      <c r="B390">
        <v>2017</v>
      </c>
    </row>
    <row r="391" spans="1:2">
      <c r="A391" t="s">
        <v>356</v>
      </c>
      <c r="B391">
        <v>2017</v>
      </c>
    </row>
    <row r="392" spans="1:2">
      <c r="A392" t="s">
        <v>343</v>
      </c>
      <c r="B392">
        <v>2017</v>
      </c>
    </row>
    <row r="393" spans="1:2">
      <c r="A393" t="s">
        <v>357</v>
      </c>
      <c r="B393">
        <v>2017</v>
      </c>
    </row>
    <row r="394" spans="1:2">
      <c r="A394" t="s">
        <v>345</v>
      </c>
      <c r="B394">
        <v>2017</v>
      </c>
    </row>
    <row r="395" spans="1:2">
      <c r="A395" t="s">
        <v>342</v>
      </c>
      <c r="B395">
        <v>2017</v>
      </c>
    </row>
    <row r="396" spans="1:2">
      <c r="A396" t="s">
        <v>358</v>
      </c>
      <c r="B396">
        <v>2017</v>
      </c>
    </row>
    <row r="397" spans="1:2">
      <c r="A397" t="s">
        <v>359</v>
      </c>
      <c r="B397">
        <v>2017</v>
      </c>
    </row>
    <row r="398" spans="1:2">
      <c r="A398" t="s">
        <v>360</v>
      </c>
      <c r="B398">
        <v>2018</v>
      </c>
    </row>
    <row r="399" spans="1:2">
      <c r="A399" t="s">
        <v>361</v>
      </c>
      <c r="B399">
        <v>2018</v>
      </c>
    </row>
    <row r="400" spans="1:2">
      <c r="A400" t="s">
        <v>362</v>
      </c>
      <c r="B400">
        <v>2018</v>
      </c>
    </row>
    <row r="401" spans="1:2">
      <c r="A401" t="s">
        <v>363</v>
      </c>
      <c r="B401">
        <v>2018</v>
      </c>
    </row>
    <row r="402" spans="1:2">
      <c r="A402" t="s">
        <v>364</v>
      </c>
      <c r="B402">
        <v>2018</v>
      </c>
    </row>
    <row r="403" spans="1:2">
      <c r="A403" t="s">
        <v>365</v>
      </c>
      <c r="B403">
        <v>2018</v>
      </c>
    </row>
    <row r="404" spans="1:2">
      <c r="A404" t="s">
        <v>366</v>
      </c>
      <c r="B404">
        <v>2018</v>
      </c>
    </row>
    <row r="405" spans="1:2">
      <c r="A405" t="s">
        <v>367</v>
      </c>
      <c r="B405">
        <v>2018</v>
      </c>
    </row>
    <row r="406" spans="1:2">
      <c r="A406" t="s">
        <v>368</v>
      </c>
      <c r="B406">
        <v>2018</v>
      </c>
    </row>
    <row r="407" spans="1:2">
      <c r="A407" t="s">
        <v>364</v>
      </c>
      <c r="B407">
        <v>2018</v>
      </c>
    </row>
    <row r="408" spans="1:2">
      <c r="A408" t="s">
        <v>362</v>
      </c>
      <c r="B408">
        <v>2018</v>
      </c>
    </row>
    <row r="409" spans="1:2">
      <c r="A409" t="s">
        <v>369</v>
      </c>
      <c r="B409">
        <v>2018</v>
      </c>
    </row>
    <row r="410" spans="1:2">
      <c r="A410" t="s">
        <v>370</v>
      </c>
      <c r="B410">
        <v>2018</v>
      </c>
    </row>
    <row r="411" spans="1:2">
      <c r="A411" t="s">
        <v>371</v>
      </c>
      <c r="B411">
        <v>2018</v>
      </c>
    </row>
    <row r="412" spans="1:2">
      <c r="A412" t="s">
        <v>372</v>
      </c>
      <c r="B412">
        <v>2018</v>
      </c>
    </row>
    <row r="413" spans="1:2">
      <c r="A413" t="s">
        <v>373</v>
      </c>
      <c r="B413">
        <v>2018</v>
      </c>
    </row>
    <row r="414" spans="1:2">
      <c r="A414" t="s">
        <v>374</v>
      </c>
      <c r="B414">
        <v>2018</v>
      </c>
    </row>
    <row r="415" spans="1:2">
      <c r="A415" t="s">
        <v>375</v>
      </c>
      <c r="B415">
        <v>2018</v>
      </c>
    </row>
    <row r="416" spans="1:2">
      <c r="A416" t="s">
        <v>376</v>
      </c>
      <c r="B416">
        <v>2018</v>
      </c>
    </row>
    <row r="417" spans="1:2">
      <c r="A417" t="s">
        <v>377</v>
      </c>
      <c r="B417">
        <v>2018</v>
      </c>
    </row>
    <row r="418" spans="1:2">
      <c r="A418" t="s">
        <v>378</v>
      </c>
      <c r="B418">
        <v>2018</v>
      </c>
    </row>
    <row r="419" spans="1:2">
      <c r="A419" t="s">
        <v>379</v>
      </c>
      <c r="B419">
        <v>2018</v>
      </c>
    </row>
    <row r="420" spans="1:2">
      <c r="A420" t="s">
        <v>380</v>
      </c>
      <c r="B420">
        <v>2018</v>
      </c>
    </row>
    <row r="421" spans="1:2">
      <c r="A421" t="s">
        <v>381</v>
      </c>
      <c r="B421">
        <v>2018</v>
      </c>
    </row>
    <row r="422" spans="1:2">
      <c r="A422" t="s">
        <v>382</v>
      </c>
      <c r="B422">
        <v>2018</v>
      </c>
    </row>
    <row r="423" spans="1:2">
      <c r="A423" t="s">
        <v>383</v>
      </c>
      <c r="B423">
        <v>2018</v>
      </c>
    </row>
    <row r="424" spans="1:2">
      <c r="A424" t="s">
        <v>384</v>
      </c>
      <c r="B424">
        <v>2018</v>
      </c>
    </row>
    <row r="425" spans="1:2">
      <c r="A425" t="s">
        <v>385</v>
      </c>
      <c r="B425">
        <v>2018</v>
      </c>
    </row>
    <row r="426" spans="1:2">
      <c r="A426" t="s">
        <v>386</v>
      </c>
      <c r="B426">
        <v>2018</v>
      </c>
    </row>
    <row r="427" spans="1:2">
      <c r="A427" t="s">
        <v>387</v>
      </c>
      <c r="B427">
        <v>2019</v>
      </c>
    </row>
    <row r="428" spans="1:2">
      <c r="A428" t="s">
        <v>388</v>
      </c>
      <c r="B428">
        <v>2019</v>
      </c>
    </row>
    <row r="429" spans="1:2">
      <c r="A429" t="s">
        <v>389</v>
      </c>
      <c r="B429">
        <v>2019</v>
      </c>
    </row>
    <row r="430" spans="1:2">
      <c r="A430" t="s">
        <v>390</v>
      </c>
      <c r="B430">
        <v>2019</v>
      </c>
    </row>
    <row r="431" spans="1:2">
      <c r="A431" t="s">
        <v>391</v>
      </c>
      <c r="B431">
        <v>2019</v>
      </c>
    </row>
    <row r="432" spans="1:2">
      <c r="A432" t="s">
        <v>392</v>
      </c>
      <c r="B432">
        <v>2019</v>
      </c>
    </row>
    <row r="433" spans="1:2">
      <c r="A433" t="s">
        <v>393</v>
      </c>
      <c r="B433">
        <v>2019</v>
      </c>
    </row>
    <row r="434" spans="1:2">
      <c r="A434" t="s">
        <v>394</v>
      </c>
      <c r="B434">
        <v>2019</v>
      </c>
    </row>
    <row r="435" spans="1:2">
      <c r="A435" t="s">
        <v>395</v>
      </c>
      <c r="B435">
        <v>2019</v>
      </c>
    </row>
    <row r="436" spans="1:2">
      <c r="A436" t="s">
        <v>396</v>
      </c>
      <c r="B436">
        <v>2019</v>
      </c>
    </row>
    <row r="437" spans="1:2">
      <c r="A437" t="s">
        <v>397</v>
      </c>
      <c r="B437">
        <v>2019</v>
      </c>
    </row>
    <row r="438" spans="1:2">
      <c r="A438" t="s">
        <v>389</v>
      </c>
      <c r="B438">
        <v>2019</v>
      </c>
    </row>
    <row r="439" spans="1:2">
      <c r="A439" t="s">
        <v>398</v>
      </c>
      <c r="B439">
        <v>2019</v>
      </c>
    </row>
    <row r="440" spans="1:2">
      <c r="A440" t="s">
        <v>390</v>
      </c>
      <c r="B440">
        <v>2019</v>
      </c>
    </row>
    <row r="441" spans="1:2">
      <c r="A441" t="s">
        <v>399</v>
      </c>
      <c r="B441">
        <v>2019</v>
      </c>
    </row>
    <row r="442" spans="1:2">
      <c r="A442" t="s">
        <v>400</v>
      </c>
      <c r="B442">
        <v>2019</v>
      </c>
    </row>
    <row r="443" spans="1:2">
      <c r="A443" t="s">
        <v>401</v>
      </c>
      <c r="B443">
        <v>2019</v>
      </c>
    </row>
    <row r="444" spans="1:2">
      <c r="A444" t="s">
        <v>402</v>
      </c>
      <c r="B444">
        <v>2019</v>
      </c>
    </row>
    <row r="445" spans="1:2">
      <c r="A445" t="s">
        <v>403</v>
      </c>
      <c r="B445">
        <v>2019</v>
      </c>
    </row>
    <row r="446" spans="1:2">
      <c r="A446" t="s">
        <v>404</v>
      </c>
      <c r="B446">
        <v>2019</v>
      </c>
    </row>
    <row r="447" spans="1:2">
      <c r="A447" t="s">
        <v>405</v>
      </c>
      <c r="B447">
        <v>2019</v>
      </c>
    </row>
    <row r="448" spans="1:2">
      <c r="A448" t="s">
        <v>405</v>
      </c>
      <c r="B448">
        <v>2019</v>
      </c>
    </row>
    <row r="449" spans="1:2">
      <c r="A449" t="s">
        <v>405</v>
      </c>
      <c r="B449">
        <v>2019</v>
      </c>
    </row>
    <row r="450" spans="1:2">
      <c r="A450" t="s">
        <v>406</v>
      </c>
      <c r="B450">
        <v>2019</v>
      </c>
    </row>
    <row r="451" spans="1:2">
      <c r="A451" t="s">
        <v>407</v>
      </c>
      <c r="B451">
        <v>2019</v>
      </c>
    </row>
    <row r="452" spans="1:2">
      <c r="A452" t="s">
        <v>408</v>
      </c>
      <c r="B452">
        <v>2020</v>
      </c>
    </row>
    <row r="453" spans="1:2">
      <c r="A453" t="s">
        <v>409</v>
      </c>
      <c r="B453">
        <v>2020</v>
      </c>
    </row>
    <row r="454" spans="1:2">
      <c r="A454" t="s">
        <v>410</v>
      </c>
      <c r="B454">
        <v>2020</v>
      </c>
    </row>
    <row r="455" spans="1:2">
      <c r="A455" t="s">
        <v>411</v>
      </c>
      <c r="B455">
        <v>2020</v>
      </c>
    </row>
    <row r="456" spans="1:2">
      <c r="A456" t="s">
        <v>412</v>
      </c>
      <c r="B456">
        <v>2020</v>
      </c>
    </row>
    <row r="457" spans="1:2">
      <c r="A457" t="s">
        <v>413</v>
      </c>
      <c r="B457">
        <v>2020</v>
      </c>
    </row>
    <row r="458" spans="1:2">
      <c r="A458" t="s">
        <v>414</v>
      </c>
      <c r="B458">
        <v>2020</v>
      </c>
    </row>
    <row r="459" spans="1:2">
      <c r="A459" t="s">
        <v>415</v>
      </c>
      <c r="B459">
        <v>2020</v>
      </c>
    </row>
    <row r="460" spans="1:2">
      <c r="A460" t="s">
        <v>416</v>
      </c>
      <c r="B460">
        <v>2020</v>
      </c>
    </row>
    <row r="461" spans="1:2">
      <c r="A461" t="s">
        <v>417</v>
      </c>
      <c r="B461">
        <v>2020</v>
      </c>
    </row>
    <row r="462" spans="1:2">
      <c r="A462" t="s">
        <v>418</v>
      </c>
      <c r="B462">
        <v>2020</v>
      </c>
    </row>
    <row r="463" spans="1:2">
      <c r="A463" t="s">
        <v>419</v>
      </c>
      <c r="B463">
        <v>2020</v>
      </c>
    </row>
    <row r="464" spans="1:2">
      <c r="A464" t="s">
        <v>420</v>
      </c>
      <c r="B464">
        <v>2020</v>
      </c>
    </row>
    <row r="465" spans="1:2">
      <c r="A465" t="s">
        <v>421</v>
      </c>
      <c r="B465">
        <v>2020</v>
      </c>
    </row>
    <row r="466" spans="1:2">
      <c r="A466" t="s">
        <v>422</v>
      </c>
      <c r="B466">
        <v>2020</v>
      </c>
    </row>
    <row r="467" spans="1:2">
      <c r="A467" t="s">
        <v>423</v>
      </c>
      <c r="B467">
        <v>2020</v>
      </c>
    </row>
    <row r="468" spans="1:2">
      <c r="A468" t="s">
        <v>424</v>
      </c>
      <c r="B468">
        <v>2020</v>
      </c>
    </row>
    <row r="469" spans="1:2">
      <c r="A469" t="s">
        <v>415</v>
      </c>
      <c r="B469">
        <v>2020</v>
      </c>
    </row>
    <row r="470" spans="1:2">
      <c r="A470" t="s">
        <v>419</v>
      </c>
      <c r="B470">
        <v>2020</v>
      </c>
    </row>
    <row r="471" spans="1:2">
      <c r="A471" t="s">
        <v>425</v>
      </c>
      <c r="B471">
        <v>2020</v>
      </c>
    </row>
    <row r="472" spans="1:2">
      <c r="A472" t="s">
        <v>426</v>
      </c>
      <c r="B472">
        <v>2020</v>
      </c>
    </row>
    <row r="473" spans="1:2">
      <c r="A473" t="s">
        <v>427</v>
      </c>
      <c r="B473">
        <v>2020</v>
      </c>
    </row>
    <row r="474" spans="1:2">
      <c r="A474" t="s">
        <v>428</v>
      </c>
      <c r="B474">
        <v>2020</v>
      </c>
    </row>
    <row r="475" spans="1:2">
      <c r="A475" t="s">
        <v>423</v>
      </c>
      <c r="B475">
        <v>2020</v>
      </c>
    </row>
    <row r="476" spans="1:2">
      <c r="A476" t="s">
        <v>420</v>
      </c>
      <c r="B476">
        <v>2020</v>
      </c>
    </row>
    <row r="477" spans="1:2">
      <c r="A477" t="s">
        <v>422</v>
      </c>
      <c r="B477">
        <v>2020</v>
      </c>
    </row>
    <row r="478" spans="1:2">
      <c r="A478" t="s">
        <v>418</v>
      </c>
      <c r="B478">
        <v>2020</v>
      </c>
    </row>
    <row r="479" spans="1:2">
      <c r="A479" t="s">
        <v>412</v>
      </c>
      <c r="B479">
        <v>2020</v>
      </c>
    </row>
    <row r="480" spans="1:2">
      <c r="A480" t="s">
        <v>429</v>
      </c>
      <c r="B480">
        <v>2020</v>
      </c>
    </row>
    <row r="481" spans="1:2">
      <c r="A481" t="s">
        <v>430</v>
      </c>
      <c r="B481">
        <v>2020</v>
      </c>
    </row>
    <row r="482" spans="1:2">
      <c r="A482" t="s">
        <v>431</v>
      </c>
      <c r="B482">
        <v>2020</v>
      </c>
    </row>
    <row r="483" spans="1:2">
      <c r="A483" t="s">
        <v>432</v>
      </c>
      <c r="B483">
        <v>2020</v>
      </c>
    </row>
    <row r="484" spans="1:2">
      <c r="A484" t="s">
        <v>433</v>
      </c>
      <c r="B484">
        <v>2020</v>
      </c>
    </row>
    <row r="485" spans="1:2">
      <c r="A485" t="s">
        <v>421</v>
      </c>
      <c r="B485">
        <v>2020</v>
      </c>
    </row>
    <row r="486" spans="1:2">
      <c r="A486" t="s">
        <v>416</v>
      </c>
      <c r="B486">
        <v>2020</v>
      </c>
    </row>
    <row r="487" spans="1:2">
      <c r="A487" t="s">
        <v>434</v>
      </c>
      <c r="B487">
        <v>2020</v>
      </c>
    </row>
    <row r="488" spans="1:2">
      <c r="A488" t="s">
        <v>435</v>
      </c>
      <c r="B488">
        <v>2020</v>
      </c>
    </row>
    <row r="489" spans="1:2">
      <c r="A489" t="s">
        <v>436</v>
      </c>
      <c r="B489">
        <v>2020</v>
      </c>
    </row>
    <row r="490" spans="1:2">
      <c r="A490" t="s">
        <v>437</v>
      </c>
      <c r="B490">
        <v>2020</v>
      </c>
    </row>
    <row r="491" spans="1:2">
      <c r="A491" t="s">
        <v>417</v>
      </c>
      <c r="B491">
        <v>2020</v>
      </c>
    </row>
    <row r="492" spans="1:2">
      <c r="A492" t="s">
        <v>438</v>
      </c>
      <c r="B492">
        <v>2020</v>
      </c>
    </row>
    <row r="493" spans="1:2">
      <c r="A493" t="s">
        <v>439</v>
      </c>
      <c r="B493">
        <v>2020</v>
      </c>
    </row>
    <row r="494" spans="1:2">
      <c r="A494" t="s">
        <v>440</v>
      </c>
      <c r="B494">
        <v>2020</v>
      </c>
    </row>
    <row r="495" spans="1:2">
      <c r="A495" t="s">
        <v>441</v>
      </c>
      <c r="B495">
        <v>2020</v>
      </c>
    </row>
    <row r="496" spans="1:2">
      <c r="A496" t="s">
        <v>442</v>
      </c>
      <c r="B496">
        <v>2020</v>
      </c>
    </row>
    <row r="497" spans="1:2">
      <c r="A497" t="s">
        <v>443</v>
      </c>
      <c r="B497">
        <v>2020</v>
      </c>
    </row>
    <row r="498" spans="1:2">
      <c r="A498" t="s">
        <v>444</v>
      </c>
      <c r="B498">
        <v>2021</v>
      </c>
    </row>
    <row r="499" spans="1:2">
      <c r="A499" t="s">
        <v>445</v>
      </c>
      <c r="B499">
        <v>2021</v>
      </c>
    </row>
    <row r="500" spans="1:2">
      <c r="A500" t="s">
        <v>446</v>
      </c>
      <c r="B500">
        <v>2021</v>
      </c>
    </row>
    <row r="501" spans="1:2">
      <c r="A501" t="s">
        <v>447</v>
      </c>
      <c r="B501">
        <v>2021</v>
      </c>
    </row>
    <row r="502" spans="1:2">
      <c r="A502" t="s">
        <v>448</v>
      </c>
      <c r="B502">
        <v>2021</v>
      </c>
    </row>
    <row r="503" spans="1:2">
      <c r="A503" t="s">
        <v>449</v>
      </c>
      <c r="B503">
        <v>2021</v>
      </c>
    </row>
    <row r="504" spans="1:2">
      <c r="A504" t="s">
        <v>450</v>
      </c>
      <c r="B504">
        <v>2021</v>
      </c>
    </row>
    <row r="505" spans="1:2">
      <c r="A505" t="s">
        <v>451</v>
      </c>
      <c r="B505">
        <v>2021</v>
      </c>
    </row>
    <row r="506" spans="1:2">
      <c r="A506" t="s">
        <v>452</v>
      </c>
      <c r="B506">
        <v>2021</v>
      </c>
    </row>
    <row r="507" spans="1:2">
      <c r="A507" t="s">
        <v>453</v>
      </c>
      <c r="B507">
        <v>2021</v>
      </c>
    </row>
    <row r="508" spans="1:2">
      <c r="A508" t="s">
        <v>454</v>
      </c>
      <c r="B508">
        <v>2021</v>
      </c>
    </row>
    <row r="509" spans="1:2">
      <c r="A509" t="s">
        <v>455</v>
      </c>
      <c r="B509">
        <v>2021</v>
      </c>
    </row>
    <row r="510" spans="1:2">
      <c r="A510" t="s">
        <v>456</v>
      </c>
      <c r="B510">
        <v>2021</v>
      </c>
    </row>
    <row r="511" spans="1:2">
      <c r="A511" t="s">
        <v>457</v>
      </c>
      <c r="B511">
        <v>2021</v>
      </c>
    </row>
    <row r="512" spans="1:2">
      <c r="A512" t="s">
        <v>458</v>
      </c>
      <c r="B512">
        <v>2021</v>
      </c>
    </row>
    <row r="513" spans="1:2">
      <c r="A513" t="s">
        <v>451</v>
      </c>
      <c r="B513">
        <v>2021</v>
      </c>
    </row>
    <row r="514" spans="1:2">
      <c r="A514" t="s">
        <v>459</v>
      </c>
      <c r="B514">
        <v>2021</v>
      </c>
    </row>
    <row r="515" spans="1:2">
      <c r="A515" t="s">
        <v>449</v>
      </c>
      <c r="B515">
        <v>2021</v>
      </c>
    </row>
    <row r="516" spans="1:2">
      <c r="A516" t="s">
        <v>460</v>
      </c>
      <c r="B516">
        <v>2021</v>
      </c>
    </row>
    <row r="517" spans="1:2">
      <c r="A517" t="s">
        <v>461</v>
      </c>
      <c r="B517">
        <v>2021</v>
      </c>
    </row>
    <row r="518" spans="1:2">
      <c r="A518" t="s">
        <v>462</v>
      </c>
      <c r="B518">
        <v>2021</v>
      </c>
    </row>
    <row r="519" spans="1:2">
      <c r="A519" t="s">
        <v>463</v>
      </c>
      <c r="B519">
        <v>2021</v>
      </c>
    </row>
    <row r="520" spans="1:2">
      <c r="A520" t="s">
        <v>444</v>
      </c>
      <c r="B520">
        <v>2021</v>
      </c>
    </row>
    <row r="521" spans="1:2">
      <c r="A521" t="s">
        <v>454</v>
      </c>
      <c r="B521">
        <v>2021</v>
      </c>
    </row>
    <row r="522" spans="1:2">
      <c r="A522" t="s">
        <v>458</v>
      </c>
      <c r="B522">
        <v>2021</v>
      </c>
    </row>
    <row r="523" spans="1:2">
      <c r="A523" t="s">
        <v>464</v>
      </c>
      <c r="B523">
        <v>2021</v>
      </c>
    </row>
    <row r="524" spans="1:2">
      <c r="A524" t="s">
        <v>465</v>
      </c>
      <c r="B524">
        <v>2021</v>
      </c>
    </row>
    <row r="525" spans="1:2">
      <c r="A525" t="s">
        <v>466</v>
      </c>
      <c r="B525">
        <v>2021</v>
      </c>
    </row>
    <row r="526" spans="1:2">
      <c r="A526" t="s">
        <v>467</v>
      </c>
      <c r="B526">
        <v>2021</v>
      </c>
    </row>
    <row r="527" spans="1:2">
      <c r="A527" t="s">
        <v>468</v>
      </c>
      <c r="B527">
        <v>2021</v>
      </c>
    </row>
    <row r="528" spans="1:2">
      <c r="A528" t="s">
        <v>469</v>
      </c>
      <c r="B528">
        <v>2021</v>
      </c>
    </row>
    <row r="529" spans="1:2">
      <c r="A529" t="s">
        <v>470</v>
      </c>
      <c r="B529">
        <v>2021</v>
      </c>
    </row>
    <row r="530" spans="1:2">
      <c r="A530" t="s">
        <v>471</v>
      </c>
      <c r="B530">
        <v>2021</v>
      </c>
    </row>
    <row r="531" spans="1:2">
      <c r="A531" t="s">
        <v>448</v>
      </c>
      <c r="B531">
        <v>2021</v>
      </c>
    </row>
    <row r="532" spans="1:2">
      <c r="A532" t="s">
        <v>455</v>
      </c>
      <c r="B532">
        <v>2021</v>
      </c>
    </row>
    <row r="533" spans="1:2">
      <c r="A533" t="s">
        <v>472</v>
      </c>
      <c r="B533">
        <v>2021</v>
      </c>
    </row>
    <row r="534" spans="1:2">
      <c r="A534" t="s">
        <v>405</v>
      </c>
      <c r="B534">
        <v>2021</v>
      </c>
    </row>
    <row r="535" spans="1:2">
      <c r="A535" t="s">
        <v>473</v>
      </c>
      <c r="B535">
        <v>2021</v>
      </c>
    </row>
    <row r="536" spans="1:2">
      <c r="A536" t="s">
        <v>474</v>
      </c>
      <c r="B536">
        <v>2021</v>
      </c>
    </row>
    <row r="537" spans="1:2">
      <c r="A537" t="s">
        <v>475</v>
      </c>
      <c r="B537">
        <v>2021</v>
      </c>
    </row>
    <row r="538" spans="1:2">
      <c r="A538" t="s">
        <v>452</v>
      </c>
      <c r="B538">
        <v>2021</v>
      </c>
    </row>
    <row r="539" spans="1:2">
      <c r="A539" t="s">
        <v>476</v>
      </c>
      <c r="B539">
        <v>2021</v>
      </c>
    </row>
    <row r="540" spans="1:2">
      <c r="A540" t="s">
        <v>477</v>
      </c>
      <c r="B540">
        <v>2021</v>
      </c>
    </row>
    <row r="541" spans="1:2">
      <c r="A541" t="s">
        <v>478</v>
      </c>
      <c r="B541">
        <v>2021</v>
      </c>
    </row>
    <row r="542" spans="1:2">
      <c r="A542" t="s">
        <v>479</v>
      </c>
      <c r="B542">
        <v>2021</v>
      </c>
    </row>
    <row r="543" spans="1:2">
      <c r="A543" t="s">
        <v>480</v>
      </c>
      <c r="B543">
        <v>2021</v>
      </c>
    </row>
    <row r="544" spans="1:2">
      <c r="A544" t="s">
        <v>481</v>
      </c>
      <c r="B544">
        <v>2021</v>
      </c>
    </row>
    <row r="545" spans="1:2">
      <c r="A545" t="s">
        <v>482</v>
      </c>
      <c r="B545">
        <v>2021</v>
      </c>
    </row>
    <row r="546" spans="1:2">
      <c r="A546" t="s">
        <v>483</v>
      </c>
      <c r="B546">
        <v>2021</v>
      </c>
    </row>
    <row r="547" spans="1:2">
      <c r="A547" t="s">
        <v>484</v>
      </c>
      <c r="B547">
        <v>2021</v>
      </c>
    </row>
    <row r="548" spans="1:2">
      <c r="A548" t="s">
        <v>485</v>
      </c>
      <c r="B548">
        <v>2021</v>
      </c>
    </row>
    <row r="549" spans="1:2">
      <c r="A549" t="s">
        <v>486</v>
      </c>
      <c r="B549">
        <v>2021</v>
      </c>
    </row>
    <row r="550" spans="1:2">
      <c r="A550" t="s">
        <v>487</v>
      </c>
      <c r="B550">
        <v>2021</v>
      </c>
    </row>
    <row r="551" spans="1:2">
      <c r="A551" t="s">
        <v>488</v>
      </c>
      <c r="B551">
        <v>2021</v>
      </c>
    </row>
    <row r="552" spans="1:2">
      <c r="A552" t="s">
        <v>489</v>
      </c>
      <c r="B552">
        <v>2022</v>
      </c>
    </row>
    <row r="553" spans="1:2">
      <c r="A553" t="s">
        <v>490</v>
      </c>
      <c r="B553">
        <v>2022</v>
      </c>
    </row>
    <row r="554" spans="1:2">
      <c r="A554" t="s">
        <v>491</v>
      </c>
      <c r="B554">
        <v>2022</v>
      </c>
    </row>
    <row r="555" spans="1:2">
      <c r="A555" t="s">
        <v>492</v>
      </c>
      <c r="B555">
        <v>2022</v>
      </c>
    </row>
    <row r="556" spans="1:2">
      <c r="A556" t="s">
        <v>493</v>
      </c>
      <c r="B556">
        <v>2022</v>
      </c>
    </row>
    <row r="557" spans="1:2">
      <c r="A557" t="s">
        <v>494</v>
      </c>
      <c r="B557">
        <v>2022</v>
      </c>
    </row>
    <row r="558" spans="1:2">
      <c r="A558" t="s">
        <v>495</v>
      </c>
      <c r="B558">
        <v>2022</v>
      </c>
    </row>
    <row r="559" spans="1:2">
      <c r="A559" t="s">
        <v>496</v>
      </c>
      <c r="B559">
        <v>2022</v>
      </c>
    </row>
    <row r="560" spans="1:2">
      <c r="A560" t="s">
        <v>497</v>
      </c>
      <c r="B560">
        <v>2022</v>
      </c>
    </row>
    <row r="561" spans="1:2">
      <c r="A561" t="s">
        <v>498</v>
      </c>
      <c r="B561">
        <v>2022</v>
      </c>
    </row>
    <row r="562" spans="1:2">
      <c r="A562" t="s">
        <v>499</v>
      </c>
      <c r="B562">
        <v>2022</v>
      </c>
    </row>
    <row r="563" spans="1:2">
      <c r="A563" t="s">
        <v>500</v>
      </c>
      <c r="B563">
        <v>2022</v>
      </c>
    </row>
    <row r="564" spans="1:2">
      <c r="A564" t="s">
        <v>501</v>
      </c>
      <c r="B564">
        <v>2022</v>
      </c>
    </row>
    <row r="565" spans="1:2">
      <c r="A565" t="s">
        <v>502</v>
      </c>
      <c r="B565">
        <v>2022</v>
      </c>
    </row>
    <row r="566" spans="1:2">
      <c r="A566" t="s">
        <v>503</v>
      </c>
      <c r="B566">
        <v>2022</v>
      </c>
    </row>
    <row r="567" spans="1:2">
      <c r="A567" t="s">
        <v>504</v>
      </c>
      <c r="B567">
        <v>2022</v>
      </c>
    </row>
    <row r="568" spans="1:2">
      <c r="A568" t="s">
        <v>505</v>
      </c>
      <c r="B568">
        <v>2022</v>
      </c>
    </row>
    <row r="569" spans="1:2">
      <c r="A569" t="s">
        <v>506</v>
      </c>
      <c r="B569">
        <v>2022</v>
      </c>
    </row>
    <row r="570" spans="1:2">
      <c r="A570" t="s">
        <v>507</v>
      </c>
      <c r="B570">
        <v>2022</v>
      </c>
    </row>
    <row r="571" spans="1:2">
      <c r="A571" t="s">
        <v>508</v>
      </c>
      <c r="B571">
        <v>2022</v>
      </c>
    </row>
    <row r="572" spans="1:2">
      <c r="A572" t="s">
        <v>509</v>
      </c>
      <c r="B572">
        <v>2022</v>
      </c>
    </row>
    <row r="573" spans="1:2">
      <c r="A573" t="s">
        <v>510</v>
      </c>
      <c r="B573">
        <v>2022</v>
      </c>
    </row>
    <row r="574" spans="1:2">
      <c r="A574" t="s">
        <v>489</v>
      </c>
      <c r="B574">
        <v>2022</v>
      </c>
    </row>
    <row r="575" spans="1:2">
      <c r="A575" t="s">
        <v>493</v>
      </c>
      <c r="B575">
        <v>2022</v>
      </c>
    </row>
    <row r="576" spans="1:2">
      <c r="A576" t="s">
        <v>511</v>
      </c>
      <c r="B576">
        <v>2022</v>
      </c>
    </row>
    <row r="577" spans="1:2">
      <c r="A577" t="s">
        <v>498</v>
      </c>
      <c r="B577">
        <v>2022</v>
      </c>
    </row>
    <row r="578" spans="1:2">
      <c r="A578" t="s">
        <v>510</v>
      </c>
      <c r="B578">
        <v>2022</v>
      </c>
    </row>
    <row r="579" spans="1:2">
      <c r="A579" t="s">
        <v>509</v>
      </c>
      <c r="B579">
        <v>2022</v>
      </c>
    </row>
    <row r="580" spans="1:2">
      <c r="A580" t="s">
        <v>512</v>
      </c>
      <c r="B580">
        <v>2022</v>
      </c>
    </row>
    <row r="581" spans="1:2">
      <c r="A581" t="s">
        <v>513</v>
      </c>
      <c r="B581">
        <v>2022</v>
      </c>
    </row>
    <row r="582" spans="1:2">
      <c r="A582" t="s">
        <v>506</v>
      </c>
      <c r="B582">
        <v>2022</v>
      </c>
    </row>
    <row r="583" spans="1:2">
      <c r="A583" t="s">
        <v>514</v>
      </c>
      <c r="B583">
        <v>2022</v>
      </c>
    </row>
    <row r="584" spans="1:2">
      <c r="A584" t="s">
        <v>497</v>
      </c>
      <c r="B584">
        <v>2022</v>
      </c>
    </row>
    <row r="585" spans="1:2">
      <c r="A585" t="s">
        <v>515</v>
      </c>
      <c r="B585">
        <v>2022</v>
      </c>
    </row>
    <row r="586" spans="1:2">
      <c r="A586" t="s">
        <v>494</v>
      </c>
      <c r="B586">
        <v>2022</v>
      </c>
    </row>
    <row r="587" spans="1:2">
      <c r="A587" t="s">
        <v>516</v>
      </c>
      <c r="B587">
        <v>2022</v>
      </c>
    </row>
    <row r="588" spans="1:2">
      <c r="A588" t="s">
        <v>495</v>
      </c>
      <c r="B588">
        <v>2022</v>
      </c>
    </row>
    <row r="589" spans="1:2">
      <c r="A589" t="s">
        <v>490</v>
      </c>
      <c r="B589">
        <v>2022</v>
      </c>
    </row>
    <row r="590" spans="1:2">
      <c r="A590" t="s">
        <v>517</v>
      </c>
      <c r="B590">
        <v>2022</v>
      </c>
    </row>
    <row r="591" spans="1:2">
      <c r="A591" t="s">
        <v>503</v>
      </c>
      <c r="B591">
        <v>2022</v>
      </c>
    </row>
    <row r="592" spans="1:2">
      <c r="A592" t="s">
        <v>518</v>
      </c>
      <c r="B592">
        <v>2022</v>
      </c>
    </row>
    <row r="593" spans="1:2">
      <c r="A593" t="s">
        <v>505</v>
      </c>
      <c r="B593">
        <v>2022</v>
      </c>
    </row>
    <row r="594" spans="1:2">
      <c r="A594" t="s">
        <v>519</v>
      </c>
      <c r="B594">
        <v>2022</v>
      </c>
    </row>
    <row r="595" spans="1:2">
      <c r="A595" t="s">
        <v>507</v>
      </c>
      <c r="B595">
        <v>2022</v>
      </c>
    </row>
    <row r="596" spans="1:2">
      <c r="A596" t="s">
        <v>502</v>
      </c>
      <c r="B596">
        <v>2022</v>
      </c>
    </row>
    <row r="597" spans="1:2">
      <c r="A597" t="s">
        <v>491</v>
      </c>
      <c r="B597">
        <v>2022</v>
      </c>
    </row>
    <row r="598" spans="1:2">
      <c r="A598" t="s">
        <v>520</v>
      </c>
      <c r="B598">
        <v>2022</v>
      </c>
    </row>
    <row r="599" spans="1:2">
      <c r="A599" t="s">
        <v>521</v>
      </c>
      <c r="B599">
        <v>2022</v>
      </c>
    </row>
    <row r="600" spans="1:2">
      <c r="A600" t="s">
        <v>522</v>
      </c>
      <c r="B600">
        <v>2022</v>
      </c>
    </row>
    <row r="601" spans="1:2">
      <c r="A601" t="s">
        <v>523</v>
      </c>
      <c r="B601">
        <v>2022</v>
      </c>
    </row>
    <row r="602" spans="1:2">
      <c r="A602" t="s">
        <v>524</v>
      </c>
      <c r="B602">
        <v>2022</v>
      </c>
    </row>
    <row r="603" spans="1:2">
      <c r="A603" t="s">
        <v>525</v>
      </c>
      <c r="B603">
        <v>2022</v>
      </c>
    </row>
    <row r="604" spans="1:2">
      <c r="A604" t="s">
        <v>526</v>
      </c>
      <c r="B604">
        <v>2022</v>
      </c>
    </row>
    <row r="605" spans="1:2">
      <c r="A605" t="s">
        <v>527</v>
      </c>
      <c r="B605">
        <v>2023</v>
      </c>
    </row>
    <row r="606" spans="1:2">
      <c r="A606" t="s">
        <v>528</v>
      </c>
      <c r="B606">
        <v>2023</v>
      </c>
    </row>
    <row r="607" spans="1:2">
      <c r="A607" t="s">
        <v>529</v>
      </c>
      <c r="B607">
        <v>2023</v>
      </c>
    </row>
    <row r="608" spans="1:2">
      <c r="A608" t="s">
        <v>530</v>
      </c>
      <c r="B608">
        <v>2023</v>
      </c>
    </row>
    <row r="609" spans="1:2">
      <c r="A609" t="s">
        <v>531</v>
      </c>
      <c r="B609">
        <v>2023</v>
      </c>
    </row>
    <row r="610" spans="1:2">
      <c r="A610" t="s">
        <v>532</v>
      </c>
      <c r="B610">
        <v>2023</v>
      </c>
    </row>
    <row r="611" spans="1:2">
      <c r="A611" t="s">
        <v>533</v>
      </c>
      <c r="B611">
        <v>2023</v>
      </c>
    </row>
    <row r="612" spans="1:2">
      <c r="A612" t="s">
        <v>534</v>
      </c>
      <c r="B612">
        <v>2023</v>
      </c>
    </row>
    <row r="613" spans="1:2">
      <c r="A613" t="s">
        <v>535</v>
      </c>
      <c r="B613">
        <v>2023</v>
      </c>
    </row>
    <row r="614" spans="1:2">
      <c r="A614" t="s">
        <v>536</v>
      </c>
      <c r="B614">
        <v>2023</v>
      </c>
    </row>
    <row r="615" spans="1:2">
      <c r="A615" t="s">
        <v>537</v>
      </c>
      <c r="B615">
        <v>2023</v>
      </c>
    </row>
    <row r="616" spans="1:2">
      <c r="A616" t="s">
        <v>538</v>
      </c>
      <c r="B616">
        <v>2023</v>
      </c>
    </row>
    <row r="617" spans="1:2">
      <c r="A617" t="s">
        <v>539</v>
      </c>
      <c r="B617">
        <v>2023</v>
      </c>
    </row>
    <row r="618" spans="1:2">
      <c r="A618" t="s">
        <v>540</v>
      </c>
      <c r="B618">
        <v>2023</v>
      </c>
    </row>
    <row r="619" spans="1:2">
      <c r="A619" t="s">
        <v>541</v>
      </c>
      <c r="B619">
        <v>2023</v>
      </c>
    </row>
    <row r="620" spans="1:2">
      <c r="A620" t="s">
        <v>542</v>
      </c>
      <c r="B620">
        <v>2023</v>
      </c>
    </row>
    <row r="621" spans="1:2">
      <c r="A621" t="s">
        <v>543</v>
      </c>
      <c r="B621">
        <v>2023</v>
      </c>
    </row>
    <row r="622" spans="1:2">
      <c r="A622" t="s">
        <v>544</v>
      </c>
      <c r="B622">
        <v>2023</v>
      </c>
    </row>
    <row r="623" spans="1:2">
      <c r="A623" t="s">
        <v>545</v>
      </c>
      <c r="B623">
        <v>2023</v>
      </c>
    </row>
    <row r="624" spans="1:2">
      <c r="A624" t="s">
        <v>546</v>
      </c>
      <c r="B624">
        <v>2023</v>
      </c>
    </row>
    <row r="625" spans="1:2">
      <c r="A625" t="s">
        <v>547</v>
      </c>
      <c r="B625">
        <v>2023</v>
      </c>
    </row>
    <row r="626" spans="1:2">
      <c r="A626" t="s">
        <v>548</v>
      </c>
      <c r="B626">
        <v>2023</v>
      </c>
    </row>
    <row r="627" spans="1:2">
      <c r="A627" t="s">
        <v>549</v>
      </c>
      <c r="B627">
        <v>2023</v>
      </c>
    </row>
    <row r="628" spans="1:2">
      <c r="A628" t="s">
        <v>550</v>
      </c>
      <c r="B628">
        <v>2023</v>
      </c>
    </row>
    <row r="629" spans="1:2">
      <c r="A629" t="s">
        <v>551</v>
      </c>
      <c r="B629">
        <v>2023</v>
      </c>
    </row>
    <row r="630" spans="1:2">
      <c r="A630" t="s">
        <v>552</v>
      </c>
      <c r="B630">
        <v>2023</v>
      </c>
    </row>
    <row r="631" spans="1:2">
      <c r="A631" t="s">
        <v>541</v>
      </c>
      <c r="B631">
        <v>2023</v>
      </c>
    </row>
    <row r="632" spans="1:2">
      <c r="A632" t="s">
        <v>536</v>
      </c>
      <c r="B632">
        <v>2023</v>
      </c>
    </row>
    <row r="633" spans="1:2">
      <c r="A633" t="s">
        <v>537</v>
      </c>
      <c r="B633">
        <v>2023</v>
      </c>
    </row>
    <row r="634" spans="1:2">
      <c r="A634" t="s">
        <v>550</v>
      </c>
      <c r="B634">
        <v>2023</v>
      </c>
    </row>
    <row r="635" spans="1:2">
      <c r="A635" t="s">
        <v>553</v>
      </c>
      <c r="B635">
        <v>2023</v>
      </c>
    </row>
    <row r="636" spans="1:2">
      <c r="A636" t="s">
        <v>548</v>
      </c>
      <c r="B636">
        <v>2023</v>
      </c>
    </row>
    <row r="637" spans="1:2">
      <c r="A637" t="s">
        <v>551</v>
      </c>
      <c r="B637">
        <v>2023</v>
      </c>
    </row>
    <row r="638" spans="1:2">
      <c r="A638" t="s">
        <v>531</v>
      </c>
      <c r="B638">
        <v>2023</v>
      </c>
    </row>
    <row r="639" spans="1:2">
      <c r="A639" t="s">
        <v>545</v>
      </c>
      <c r="B639">
        <v>2023</v>
      </c>
    </row>
    <row r="640" spans="1:2">
      <c r="A640" t="s">
        <v>544</v>
      </c>
      <c r="B640">
        <v>2023</v>
      </c>
    </row>
    <row r="641" spans="1:2">
      <c r="A641" t="s">
        <v>554</v>
      </c>
      <c r="B641">
        <v>2023</v>
      </c>
    </row>
    <row r="642" spans="1:2">
      <c r="A642" t="s">
        <v>546</v>
      </c>
      <c r="B642">
        <v>2023</v>
      </c>
    </row>
    <row r="643" spans="1:2">
      <c r="A643" t="s">
        <v>555</v>
      </c>
      <c r="B643">
        <v>2023</v>
      </c>
    </row>
    <row r="644" spans="1:2">
      <c r="A644" t="s">
        <v>556</v>
      </c>
      <c r="B644">
        <v>2023</v>
      </c>
    </row>
    <row r="645" spans="1:2">
      <c r="A645" t="s">
        <v>557</v>
      </c>
      <c r="B645">
        <v>2023</v>
      </c>
    </row>
    <row r="646" spans="1:2">
      <c r="A646" t="s">
        <v>558</v>
      </c>
      <c r="B646">
        <v>2023</v>
      </c>
    </row>
    <row r="647" spans="1:2">
      <c r="A647" t="s">
        <v>559</v>
      </c>
      <c r="B647">
        <v>2023</v>
      </c>
    </row>
    <row r="648" spans="1:2">
      <c r="A648" t="s">
        <v>560</v>
      </c>
      <c r="B648">
        <v>2023</v>
      </c>
    </row>
    <row r="649" spans="1:2">
      <c r="A649" t="s">
        <v>561</v>
      </c>
      <c r="B649">
        <v>2023</v>
      </c>
    </row>
    <row r="650" spans="1:2">
      <c r="A650" t="s">
        <v>562</v>
      </c>
      <c r="B650">
        <v>2023</v>
      </c>
    </row>
    <row r="651" spans="1:2">
      <c r="A651" t="s">
        <v>563</v>
      </c>
      <c r="B651">
        <v>2023</v>
      </c>
    </row>
    <row r="652" spans="1:2">
      <c r="A652" t="s">
        <v>563</v>
      </c>
      <c r="B652">
        <v>2023</v>
      </c>
    </row>
    <row r="653" spans="1:2">
      <c r="A653" t="s">
        <v>534</v>
      </c>
      <c r="B653">
        <v>2023</v>
      </c>
    </row>
    <row r="654" spans="1:2">
      <c r="A654" t="s">
        <v>535</v>
      </c>
      <c r="B654">
        <v>2023</v>
      </c>
    </row>
    <row r="655" spans="1:2">
      <c r="A655" t="s">
        <v>564</v>
      </c>
      <c r="B655">
        <v>2023</v>
      </c>
    </row>
    <row r="656" spans="1:2">
      <c r="A656" t="s">
        <v>563</v>
      </c>
      <c r="B656">
        <v>2023</v>
      </c>
    </row>
    <row r="657" spans="1:2">
      <c r="A657" t="s">
        <v>565</v>
      </c>
      <c r="B657">
        <v>2023</v>
      </c>
    </row>
    <row r="658" spans="1:2">
      <c r="A658" t="s">
        <v>528</v>
      </c>
      <c r="B658">
        <v>2023</v>
      </c>
    </row>
    <row r="659" spans="1:2">
      <c r="A659" t="s">
        <v>566</v>
      </c>
      <c r="B659">
        <v>2023</v>
      </c>
    </row>
    <row r="660" spans="1:2">
      <c r="A660" t="s">
        <v>567</v>
      </c>
      <c r="B660">
        <v>2023</v>
      </c>
    </row>
    <row r="661" spans="1:2">
      <c r="A661" t="s">
        <v>568</v>
      </c>
      <c r="B661">
        <v>2023</v>
      </c>
    </row>
    <row r="662" spans="1:2">
      <c r="A662" t="s">
        <v>543</v>
      </c>
      <c r="B662">
        <v>2023</v>
      </c>
    </row>
    <row r="663" spans="1:2">
      <c r="A663" t="s">
        <v>569</v>
      </c>
      <c r="B663">
        <v>2023</v>
      </c>
    </row>
    <row r="664" spans="1:2">
      <c r="A664" t="s">
        <v>570</v>
      </c>
      <c r="B664">
        <v>2023</v>
      </c>
    </row>
    <row r="665" spans="1:2">
      <c r="A665" t="s">
        <v>571</v>
      </c>
      <c r="B665">
        <v>2023</v>
      </c>
    </row>
    <row r="666" spans="1:2">
      <c r="A666" t="s">
        <v>542</v>
      </c>
      <c r="B666">
        <v>2023</v>
      </c>
    </row>
    <row r="667" spans="1:2">
      <c r="A667" t="s">
        <v>572</v>
      </c>
      <c r="B667">
        <v>2023</v>
      </c>
    </row>
    <row r="668" spans="1:2">
      <c r="A668" t="s">
        <v>573</v>
      </c>
      <c r="B668">
        <v>2023</v>
      </c>
    </row>
    <row r="669" spans="1:2">
      <c r="A669" t="s">
        <v>574</v>
      </c>
      <c r="B669">
        <v>2023</v>
      </c>
    </row>
    <row r="670" spans="1:2">
      <c r="A670" t="s">
        <v>575</v>
      </c>
      <c r="B670">
        <v>2023</v>
      </c>
    </row>
    <row r="671" spans="1:2">
      <c r="A671" t="s">
        <v>576</v>
      </c>
      <c r="B671">
        <v>2023</v>
      </c>
    </row>
    <row r="672" spans="1:2">
      <c r="A672" t="s">
        <v>577</v>
      </c>
      <c r="B672">
        <v>2024</v>
      </c>
    </row>
    <row r="673" spans="1:2">
      <c r="A673" t="s">
        <v>578</v>
      </c>
      <c r="B673">
        <v>2024</v>
      </c>
    </row>
    <row r="674" spans="1:2">
      <c r="A674" t="s">
        <v>579</v>
      </c>
      <c r="B674">
        <v>2024</v>
      </c>
    </row>
    <row r="675" spans="1:2">
      <c r="A675" t="s">
        <v>580</v>
      </c>
      <c r="B675">
        <v>2024</v>
      </c>
    </row>
    <row r="676" spans="1:2">
      <c r="A676" t="s">
        <v>581</v>
      </c>
      <c r="B676">
        <v>2024</v>
      </c>
    </row>
    <row r="677" spans="1:2">
      <c r="A677" t="s">
        <v>582</v>
      </c>
      <c r="B677">
        <v>2024</v>
      </c>
    </row>
    <row r="678" spans="1:2">
      <c r="A678" t="s">
        <v>583</v>
      </c>
      <c r="B678">
        <v>2024</v>
      </c>
    </row>
    <row r="679" spans="1:2">
      <c r="A679" t="s">
        <v>584</v>
      </c>
      <c r="B679">
        <v>2024</v>
      </c>
    </row>
    <row r="680" spans="1:2">
      <c r="A680" t="s">
        <v>585</v>
      </c>
      <c r="B680">
        <v>2024</v>
      </c>
    </row>
    <row r="681" spans="1:2">
      <c r="A681" t="s">
        <v>586</v>
      </c>
      <c r="B681">
        <v>2024</v>
      </c>
    </row>
    <row r="682" spans="1:2">
      <c r="A682" t="s">
        <v>578</v>
      </c>
      <c r="B682">
        <v>2024</v>
      </c>
    </row>
    <row r="683" spans="1:2">
      <c r="A683" t="s">
        <v>587</v>
      </c>
      <c r="B683">
        <v>2024</v>
      </c>
    </row>
    <row r="684" spans="1:2">
      <c r="A684" t="s">
        <v>584</v>
      </c>
      <c r="B684">
        <v>2024</v>
      </c>
    </row>
    <row r="685" spans="1:2">
      <c r="A685" t="s">
        <v>588</v>
      </c>
      <c r="B685">
        <v>2024</v>
      </c>
    </row>
    <row r="686" spans="1:2">
      <c r="A686" t="s">
        <v>589</v>
      </c>
      <c r="B686">
        <v>2024</v>
      </c>
    </row>
    <row r="687" spans="1:2">
      <c r="A687" t="s">
        <v>590</v>
      </c>
      <c r="B687">
        <v>2024</v>
      </c>
    </row>
    <row r="688" spans="1:2">
      <c r="A688" t="s">
        <v>591</v>
      </c>
      <c r="B688">
        <v>2024</v>
      </c>
    </row>
    <row r="689" spans="1:2">
      <c r="A689" t="s">
        <v>579</v>
      </c>
      <c r="B689">
        <v>2024</v>
      </c>
    </row>
    <row r="690" spans="1:2">
      <c r="A690" t="s">
        <v>580</v>
      </c>
      <c r="B690">
        <v>2024</v>
      </c>
    </row>
    <row r="691" spans="1:2">
      <c r="A691" t="s">
        <v>585</v>
      </c>
      <c r="B691">
        <v>2024</v>
      </c>
    </row>
    <row r="692" spans="1:2">
      <c r="A692" t="s">
        <v>592</v>
      </c>
      <c r="B692">
        <v>2024</v>
      </c>
    </row>
    <row r="693" spans="1:2">
      <c r="A693" t="s">
        <v>582</v>
      </c>
      <c r="B693">
        <v>2024</v>
      </c>
    </row>
    <row r="694" spans="1:2">
      <c r="A694" t="s">
        <v>593</v>
      </c>
      <c r="B694">
        <v>2024</v>
      </c>
    </row>
    <row r="695" spans="1:2">
      <c r="A695" t="s">
        <v>594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FC94-D0B7-49CE-8EAF-FEFC38DE963D}">
  <dimension ref="A1:D22"/>
  <sheetViews>
    <sheetView workbookViewId="0">
      <selection sqref="A1:B1"/>
    </sheetView>
  </sheetViews>
  <sheetFormatPr baseColWidth="10" defaultRowHeight="14.25"/>
  <sheetData>
    <row r="1" spans="1:4" ht="15">
      <c r="A1" s="10" t="s">
        <v>595</v>
      </c>
      <c r="B1" s="10" t="s">
        <v>1</v>
      </c>
      <c r="D1" t="s">
        <v>981</v>
      </c>
    </row>
    <row r="2" spans="1:4">
      <c r="A2" t="s">
        <v>596</v>
      </c>
      <c r="B2">
        <v>1892</v>
      </c>
    </row>
    <row r="3" spans="1:4">
      <c r="A3" t="s">
        <v>597</v>
      </c>
      <c r="B3">
        <v>1900</v>
      </c>
    </row>
    <row r="4" spans="1:4">
      <c r="A4" t="s">
        <v>598</v>
      </c>
      <c r="B4">
        <v>1960</v>
      </c>
    </row>
    <row r="5" spans="1:4">
      <c r="A5" t="s">
        <v>599</v>
      </c>
      <c r="B5">
        <v>1968</v>
      </c>
    </row>
    <row r="6" spans="1:4">
      <c r="A6" t="s">
        <v>600</v>
      </c>
      <c r="B6">
        <v>1969</v>
      </c>
    </row>
    <row r="7" spans="1:4">
      <c r="A7" t="s">
        <v>601</v>
      </c>
      <c r="B7">
        <v>2000</v>
      </c>
    </row>
    <row r="8" spans="1:4">
      <c r="A8" t="s">
        <v>602</v>
      </c>
      <c r="B8">
        <v>2003</v>
      </c>
    </row>
    <row r="9" spans="1:4">
      <c r="A9" t="s">
        <v>603</v>
      </c>
      <c r="B9">
        <v>2009</v>
      </c>
    </row>
    <row r="10" spans="1:4">
      <c r="A10" t="s">
        <v>604</v>
      </c>
      <c r="B10">
        <v>2013</v>
      </c>
    </row>
    <row r="11" spans="1:4">
      <c r="A11" t="s">
        <v>605</v>
      </c>
      <c r="B11">
        <v>2014</v>
      </c>
    </row>
    <row r="12" spans="1:4">
      <c r="A12" t="s">
        <v>606</v>
      </c>
      <c r="B12">
        <v>2017</v>
      </c>
    </row>
    <row r="13" spans="1:4">
      <c r="A13" t="s">
        <v>607</v>
      </c>
      <c r="B13">
        <v>2018</v>
      </c>
    </row>
    <row r="14" spans="1:4">
      <c r="A14" t="s">
        <v>608</v>
      </c>
      <c r="B14">
        <v>2019</v>
      </c>
    </row>
    <row r="15" spans="1:4">
      <c r="A15" t="s">
        <v>609</v>
      </c>
      <c r="B15">
        <v>2020</v>
      </c>
    </row>
    <row r="16" spans="1:4">
      <c r="A16" t="s">
        <v>610</v>
      </c>
      <c r="B16">
        <v>2020</v>
      </c>
    </row>
    <row r="17" spans="1:2">
      <c r="A17" t="s">
        <v>611</v>
      </c>
      <c r="B17">
        <v>2020</v>
      </c>
    </row>
    <row r="18" spans="1:2">
      <c r="A18" t="s">
        <v>612</v>
      </c>
      <c r="B18">
        <v>2022</v>
      </c>
    </row>
    <row r="19" spans="1:2">
      <c r="A19" t="s">
        <v>613</v>
      </c>
      <c r="B19">
        <v>2022</v>
      </c>
    </row>
    <row r="20" spans="1:2">
      <c r="A20" t="s">
        <v>614</v>
      </c>
      <c r="B20">
        <v>2023</v>
      </c>
    </row>
    <row r="21" spans="1:2">
      <c r="A21" t="s">
        <v>615</v>
      </c>
      <c r="B21">
        <v>2023</v>
      </c>
    </row>
    <row r="22" spans="1:2">
      <c r="A22" t="s">
        <v>616</v>
      </c>
      <c r="B22">
        <v>2023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0F7C-A325-4780-B417-4FEB5B8A15D3}">
  <dimension ref="A1:F560"/>
  <sheetViews>
    <sheetView workbookViewId="0">
      <selection activeCell="F2" sqref="F2"/>
    </sheetView>
  </sheetViews>
  <sheetFormatPr baseColWidth="10" defaultRowHeight="14.25"/>
  <cols>
    <col min="5" max="5" width="28.25" customWidth="1"/>
  </cols>
  <sheetData>
    <row r="1" spans="1:6" ht="15">
      <c r="A1" s="10" t="s">
        <v>0</v>
      </c>
      <c r="B1" s="10" t="s">
        <v>1</v>
      </c>
      <c r="C1" s="10" t="s">
        <v>719</v>
      </c>
      <c r="D1" s="10"/>
      <c r="E1" s="10" t="s">
        <v>727</v>
      </c>
      <c r="F1" s="10" t="s">
        <v>982</v>
      </c>
    </row>
    <row r="2" spans="1:6">
      <c r="A2" t="s">
        <v>596</v>
      </c>
      <c r="B2">
        <v>1892</v>
      </c>
      <c r="C2" t="s">
        <v>618</v>
      </c>
      <c r="E2" t="s">
        <v>720</v>
      </c>
      <c r="F2">
        <f>COUNTIF(C:C,"Sel")</f>
        <v>38</v>
      </c>
    </row>
    <row r="3" spans="1:6">
      <c r="A3" t="s">
        <v>597</v>
      </c>
      <c r="B3">
        <v>1900</v>
      </c>
      <c r="C3" t="s">
        <v>618</v>
      </c>
      <c r="E3" t="s">
        <v>721</v>
      </c>
      <c r="F3">
        <f>COUNTIF(C:C,"Lab")</f>
        <v>117</v>
      </c>
    </row>
    <row r="4" spans="1:6">
      <c r="A4" t="s">
        <v>619</v>
      </c>
      <c r="B4">
        <v>1907</v>
      </c>
      <c r="C4" t="s">
        <v>618</v>
      </c>
      <c r="E4" t="s">
        <v>722</v>
      </c>
      <c r="F4">
        <f>COUNTIF(C:C,"NR")</f>
        <v>163</v>
      </c>
    </row>
    <row r="5" spans="1:6">
      <c r="A5" s="1" t="s">
        <v>3</v>
      </c>
      <c r="B5" s="1">
        <v>1915</v>
      </c>
      <c r="C5" t="s">
        <v>618</v>
      </c>
      <c r="E5" t="s">
        <v>723</v>
      </c>
      <c r="F5">
        <f>COUNTIF(C:C,"NoMed")</f>
        <v>145</v>
      </c>
    </row>
    <row r="6" spans="1:6">
      <c r="A6" s="1" t="s">
        <v>4</v>
      </c>
      <c r="B6" s="1">
        <v>1915</v>
      </c>
      <c r="C6" t="s">
        <v>620</v>
      </c>
      <c r="E6" t="s">
        <v>724</v>
      </c>
      <c r="F6">
        <f>COUNTIF(C:C,"NA")</f>
        <v>67</v>
      </c>
    </row>
    <row r="7" spans="1:6">
      <c r="A7" t="s">
        <v>621</v>
      </c>
      <c r="B7">
        <v>1916</v>
      </c>
      <c r="C7" t="s">
        <v>622</v>
      </c>
      <c r="E7" t="s">
        <v>725</v>
      </c>
      <c r="F7">
        <f>COUNTIF(C:C,"Lit")</f>
        <v>25</v>
      </c>
    </row>
    <row r="8" spans="1:6">
      <c r="A8" t="s">
        <v>8</v>
      </c>
      <c r="B8">
        <v>1916</v>
      </c>
      <c r="C8" t="s">
        <v>618</v>
      </c>
      <c r="E8" t="s">
        <v>726</v>
      </c>
      <c r="F8">
        <f>COUNTIF(C:C,"Mat")</f>
        <v>4</v>
      </c>
    </row>
    <row r="9" spans="1:6">
      <c r="A9" s="1" t="s">
        <v>623</v>
      </c>
      <c r="B9" s="1">
        <v>1916</v>
      </c>
      <c r="C9" t="s">
        <v>618</v>
      </c>
    </row>
    <row r="10" spans="1:6">
      <c r="A10" s="1" t="s">
        <v>7</v>
      </c>
      <c r="B10" s="1">
        <v>1916</v>
      </c>
      <c r="C10" t="s">
        <v>618</v>
      </c>
    </row>
    <row r="11" spans="1:6">
      <c r="A11" s="1" t="s">
        <v>5</v>
      </c>
      <c r="B11" s="1">
        <v>1916</v>
      </c>
      <c r="C11" t="s">
        <v>620</v>
      </c>
    </row>
    <row r="12" spans="1:6">
      <c r="A12" s="1" t="s">
        <v>9</v>
      </c>
      <c r="B12" s="1">
        <v>1917</v>
      </c>
      <c r="C12" t="s">
        <v>620</v>
      </c>
    </row>
    <row r="13" spans="1:6">
      <c r="A13" s="1" t="s">
        <v>11</v>
      </c>
      <c r="B13" s="1">
        <v>1917</v>
      </c>
      <c r="C13" t="s">
        <v>620</v>
      </c>
    </row>
    <row r="14" spans="1:6">
      <c r="A14" s="1" t="s">
        <v>624</v>
      </c>
      <c r="B14" s="1">
        <v>1917</v>
      </c>
      <c r="C14" t="s">
        <v>618</v>
      </c>
    </row>
    <row r="15" spans="1:6">
      <c r="A15" s="1" t="s">
        <v>13</v>
      </c>
      <c r="B15" s="1">
        <v>1917</v>
      </c>
      <c r="C15" t="s">
        <v>620</v>
      </c>
    </row>
    <row r="16" spans="1:6">
      <c r="A16" s="1" t="s">
        <v>14</v>
      </c>
      <c r="B16" s="1">
        <v>1920</v>
      </c>
      <c r="C16" t="s">
        <v>620</v>
      </c>
    </row>
    <row r="17" spans="1:3">
      <c r="A17" s="2" t="s">
        <v>15</v>
      </c>
      <c r="B17" s="2">
        <v>1926</v>
      </c>
      <c r="C17" t="s">
        <v>625</v>
      </c>
    </row>
    <row r="18" spans="1:3">
      <c r="A18" t="s">
        <v>16</v>
      </c>
      <c r="B18">
        <v>1927</v>
      </c>
      <c r="C18" t="s">
        <v>626</v>
      </c>
    </row>
    <row r="19" spans="1:3">
      <c r="A19" t="s">
        <v>17</v>
      </c>
      <c r="B19">
        <v>1933</v>
      </c>
      <c r="C19" t="s">
        <v>626</v>
      </c>
    </row>
    <row r="20" spans="1:3">
      <c r="A20" t="s">
        <v>18</v>
      </c>
      <c r="B20">
        <v>1949</v>
      </c>
      <c r="C20" t="s">
        <v>620</v>
      </c>
    </row>
    <row r="21" spans="1:3">
      <c r="A21" t="s">
        <v>19</v>
      </c>
      <c r="B21">
        <v>1959</v>
      </c>
      <c r="C21" t="s">
        <v>626</v>
      </c>
    </row>
    <row r="22" spans="1:3">
      <c r="A22" t="s">
        <v>20</v>
      </c>
      <c r="B22">
        <v>1960</v>
      </c>
      <c r="C22" t="s">
        <v>625</v>
      </c>
    </row>
    <row r="23" spans="1:3">
      <c r="A23" t="s">
        <v>598</v>
      </c>
      <c r="B23">
        <v>1960</v>
      </c>
      <c r="C23" t="s">
        <v>626</v>
      </c>
    </row>
    <row r="24" spans="1:3">
      <c r="A24" t="s">
        <v>21</v>
      </c>
      <c r="B24">
        <v>1963</v>
      </c>
      <c r="C24" t="s">
        <v>625</v>
      </c>
    </row>
    <row r="25" spans="1:3">
      <c r="A25" t="s">
        <v>599</v>
      </c>
      <c r="B25">
        <v>1968</v>
      </c>
      <c r="C25" t="s">
        <v>618</v>
      </c>
    </row>
    <row r="26" spans="1:3">
      <c r="A26" t="s">
        <v>600</v>
      </c>
      <c r="B26">
        <v>1969</v>
      </c>
      <c r="C26" t="s">
        <v>618</v>
      </c>
    </row>
    <row r="27" spans="1:3">
      <c r="A27" s="1" t="s">
        <v>22</v>
      </c>
      <c r="B27" s="1">
        <v>1968</v>
      </c>
      <c r="C27" t="s">
        <v>625</v>
      </c>
    </row>
    <row r="28" spans="1:3">
      <c r="A28" t="s">
        <v>24</v>
      </c>
      <c r="B28">
        <v>1971</v>
      </c>
      <c r="C28" t="s">
        <v>625</v>
      </c>
    </row>
    <row r="29" spans="1:3">
      <c r="A29" t="s">
        <v>23</v>
      </c>
      <c r="B29">
        <v>1971</v>
      </c>
      <c r="C29" t="s">
        <v>626</v>
      </c>
    </row>
    <row r="30" spans="1:3">
      <c r="A30" t="s">
        <v>627</v>
      </c>
      <c r="B30">
        <v>1972</v>
      </c>
      <c r="C30" t="s">
        <v>626</v>
      </c>
    </row>
    <row r="31" spans="1:3">
      <c r="A31" t="s">
        <v>628</v>
      </c>
      <c r="B31">
        <v>1972</v>
      </c>
      <c r="C31" t="s">
        <v>618</v>
      </c>
    </row>
    <row r="32" spans="1:3">
      <c r="A32" s="1" t="s">
        <v>25</v>
      </c>
      <c r="B32" s="1">
        <v>1972</v>
      </c>
      <c r="C32" t="s">
        <v>625</v>
      </c>
    </row>
    <row r="33" spans="1:3">
      <c r="A33" s="1" t="s">
        <v>26</v>
      </c>
      <c r="B33" s="1">
        <v>1973</v>
      </c>
      <c r="C33" t="s">
        <v>625</v>
      </c>
    </row>
    <row r="34" spans="1:3">
      <c r="A34" t="s">
        <v>28</v>
      </c>
      <c r="B34">
        <v>1974</v>
      </c>
      <c r="C34" t="s">
        <v>626</v>
      </c>
    </row>
    <row r="35" spans="1:3">
      <c r="A35" t="s">
        <v>629</v>
      </c>
      <c r="B35">
        <v>1974</v>
      </c>
      <c r="C35" t="s">
        <v>625</v>
      </c>
    </row>
    <row r="36" spans="1:3">
      <c r="A36" t="s">
        <v>630</v>
      </c>
      <c r="B36">
        <v>1974</v>
      </c>
      <c r="C36" t="s">
        <v>618</v>
      </c>
    </row>
    <row r="37" spans="1:3">
      <c r="A37" t="s">
        <v>631</v>
      </c>
      <c r="B37">
        <v>1975</v>
      </c>
      <c r="C37" t="s">
        <v>626</v>
      </c>
    </row>
    <row r="38" spans="1:3">
      <c r="A38" t="s">
        <v>31</v>
      </c>
      <c r="B38">
        <v>1976</v>
      </c>
      <c r="C38" t="s">
        <v>626</v>
      </c>
    </row>
    <row r="39" spans="1:3">
      <c r="A39" t="s">
        <v>632</v>
      </c>
      <c r="B39">
        <v>1976</v>
      </c>
      <c r="C39" t="s">
        <v>618</v>
      </c>
    </row>
    <row r="40" spans="1:3">
      <c r="A40" t="s">
        <v>32</v>
      </c>
      <c r="B40">
        <v>1977</v>
      </c>
      <c r="C40" t="s">
        <v>620</v>
      </c>
    </row>
    <row r="41" spans="1:3">
      <c r="A41" t="s">
        <v>33</v>
      </c>
      <c r="B41">
        <v>1977</v>
      </c>
      <c r="C41" t="s">
        <v>620</v>
      </c>
    </row>
    <row r="42" spans="1:3">
      <c r="A42" t="s">
        <v>633</v>
      </c>
      <c r="B42">
        <v>1978</v>
      </c>
      <c r="C42" t="s">
        <v>620</v>
      </c>
    </row>
    <row r="43" spans="1:3">
      <c r="A43" t="s">
        <v>39</v>
      </c>
      <c r="B43">
        <v>1979</v>
      </c>
      <c r="C43" t="s">
        <v>625</v>
      </c>
    </row>
    <row r="44" spans="1:3">
      <c r="A44" t="s">
        <v>40</v>
      </c>
      <c r="B44">
        <v>1979</v>
      </c>
      <c r="C44" t="s">
        <v>625</v>
      </c>
    </row>
    <row r="45" spans="1:3">
      <c r="A45" t="s">
        <v>634</v>
      </c>
      <c r="B45">
        <v>1979</v>
      </c>
      <c r="C45" t="s">
        <v>618</v>
      </c>
    </row>
    <row r="46" spans="1:3">
      <c r="A46" t="s">
        <v>635</v>
      </c>
      <c r="B46">
        <v>1979</v>
      </c>
      <c r="C46" t="s">
        <v>618</v>
      </c>
    </row>
    <row r="47" spans="1:3">
      <c r="A47" s="1" t="s">
        <v>636</v>
      </c>
      <c r="B47" s="1">
        <v>1979</v>
      </c>
      <c r="C47" t="s">
        <v>618</v>
      </c>
    </row>
    <row r="48" spans="1:3">
      <c r="A48" s="1" t="s">
        <v>637</v>
      </c>
      <c r="B48" s="1">
        <v>1979</v>
      </c>
      <c r="C48" t="s">
        <v>626</v>
      </c>
    </row>
    <row r="49" spans="1:3">
      <c r="A49" t="s">
        <v>43</v>
      </c>
      <c r="B49">
        <v>1980</v>
      </c>
      <c r="C49" t="s">
        <v>618</v>
      </c>
    </row>
    <row r="50" spans="1:3">
      <c r="A50" t="s">
        <v>44</v>
      </c>
      <c r="B50">
        <v>1980</v>
      </c>
      <c r="C50" t="s">
        <v>638</v>
      </c>
    </row>
    <row r="51" spans="1:3">
      <c r="A51" s="1" t="s">
        <v>41</v>
      </c>
      <c r="B51" s="1">
        <v>1980</v>
      </c>
      <c r="C51" t="s">
        <v>626</v>
      </c>
    </row>
    <row r="52" spans="1:3">
      <c r="A52" s="1" t="s">
        <v>42</v>
      </c>
      <c r="B52" s="1">
        <v>1980</v>
      </c>
      <c r="C52" t="s">
        <v>626</v>
      </c>
    </row>
    <row r="53" spans="1:3">
      <c r="A53" t="s">
        <v>48</v>
      </c>
      <c r="B53">
        <v>1981</v>
      </c>
      <c r="C53" t="s">
        <v>620</v>
      </c>
    </row>
    <row r="54" spans="1:3">
      <c r="A54" t="s">
        <v>50</v>
      </c>
      <c r="B54">
        <v>1981</v>
      </c>
      <c r="C54" t="s">
        <v>618</v>
      </c>
    </row>
    <row r="55" spans="1:3">
      <c r="A55" t="s">
        <v>52</v>
      </c>
      <c r="B55">
        <v>1981</v>
      </c>
      <c r="C55" t="s">
        <v>620</v>
      </c>
    </row>
    <row r="56" spans="1:3">
      <c r="A56" t="s">
        <v>45</v>
      </c>
      <c r="B56">
        <v>1981</v>
      </c>
      <c r="C56" t="s">
        <v>625</v>
      </c>
    </row>
    <row r="57" spans="1:3">
      <c r="A57" t="s">
        <v>639</v>
      </c>
      <c r="B57">
        <v>1981</v>
      </c>
      <c r="C57" t="s">
        <v>620</v>
      </c>
    </row>
    <row r="58" spans="1:3">
      <c r="A58" s="1" t="s">
        <v>47</v>
      </c>
      <c r="B58" s="1">
        <v>1981</v>
      </c>
      <c r="C58" t="s">
        <v>625</v>
      </c>
    </row>
    <row r="59" spans="1:3">
      <c r="A59" s="1" t="s">
        <v>640</v>
      </c>
      <c r="B59" s="1">
        <v>1981</v>
      </c>
      <c r="C59" t="s">
        <v>620</v>
      </c>
    </row>
    <row r="60" spans="1:3">
      <c r="A60" t="s">
        <v>55</v>
      </c>
      <c r="B60">
        <v>1982</v>
      </c>
      <c r="C60" t="s">
        <v>618</v>
      </c>
    </row>
    <row r="61" spans="1:3">
      <c r="A61" t="s">
        <v>56</v>
      </c>
      <c r="B61">
        <v>1982</v>
      </c>
      <c r="C61" t="s">
        <v>618</v>
      </c>
    </row>
    <row r="62" spans="1:3">
      <c r="A62" t="s">
        <v>57</v>
      </c>
      <c r="B62">
        <v>1982</v>
      </c>
      <c r="C62" t="s">
        <v>618</v>
      </c>
    </row>
    <row r="63" spans="1:3">
      <c r="A63" s="1" t="s">
        <v>54</v>
      </c>
      <c r="B63" s="1">
        <v>1982</v>
      </c>
      <c r="C63" t="s">
        <v>626</v>
      </c>
    </row>
    <row r="64" spans="1:3">
      <c r="A64" s="1" t="s">
        <v>53</v>
      </c>
      <c r="B64" s="1">
        <v>1982</v>
      </c>
      <c r="C64" t="s">
        <v>626</v>
      </c>
    </row>
    <row r="65" spans="1:3">
      <c r="A65" t="s">
        <v>59</v>
      </c>
      <c r="B65">
        <v>1983</v>
      </c>
      <c r="C65" t="s">
        <v>625</v>
      </c>
    </row>
    <row r="66" spans="1:3">
      <c r="A66" t="s">
        <v>60</v>
      </c>
      <c r="B66">
        <v>1983</v>
      </c>
      <c r="C66" t="s">
        <v>625</v>
      </c>
    </row>
    <row r="67" spans="1:3">
      <c r="A67" t="s">
        <v>63</v>
      </c>
      <c r="B67">
        <v>1983</v>
      </c>
      <c r="C67" t="s">
        <v>620</v>
      </c>
    </row>
    <row r="68" spans="1:3">
      <c r="A68" t="s">
        <v>641</v>
      </c>
      <c r="B68">
        <v>1983</v>
      </c>
      <c r="C68" t="s">
        <v>618</v>
      </c>
    </row>
    <row r="69" spans="1:3">
      <c r="A69" t="s">
        <v>66</v>
      </c>
      <c r="B69">
        <v>1984</v>
      </c>
      <c r="C69" t="s">
        <v>626</v>
      </c>
    </row>
    <row r="70" spans="1:3">
      <c r="A70" t="s">
        <v>67</v>
      </c>
      <c r="B70">
        <v>1984</v>
      </c>
      <c r="C70" t="s">
        <v>618</v>
      </c>
    </row>
    <row r="71" spans="1:3">
      <c r="A71" s="1" t="s">
        <v>642</v>
      </c>
      <c r="B71" s="1">
        <v>1984</v>
      </c>
      <c r="C71" t="s">
        <v>620</v>
      </c>
    </row>
    <row r="72" spans="1:3">
      <c r="A72" s="1" t="s">
        <v>643</v>
      </c>
      <c r="B72" s="1">
        <v>1984</v>
      </c>
      <c r="C72" t="s">
        <v>620</v>
      </c>
    </row>
    <row r="73" spans="1:3">
      <c r="A73" t="s">
        <v>73</v>
      </c>
      <c r="B73">
        <v>1985</v>
      </c>
      <c r="C73" t="s">
        <v>626</v>
      </c>
    </row>
    <row r="74" spans="1:3">
      <c r="A74" t="s">
        <v>74</v>
      </c>
      <c r="B74">
        <v>1985</v>
      </c>
      <c r="C74" t="s">
        <v>620</v>
      </c>
    </row>
    <row r="75" spans="1:3">
      <c r="A75" t="s">
        <v>75</v>
      </c>
      <c r="B75">
        <v>1985</v>
      </c>
      <c r="C75" t="s">
        <v>620</v>
      </c>
    </row>
    <row r="76" spans="1:3">
      <c r="A76" t="s">
        <v>68</v>
      </c>
      <c r="B76">
        <v>1985</v>
      </c>
      <c r="C76" t="s">
        <v>618</v>
      </c>
    </row>
    <row r="77" spans="1:3">
      <c r="A77" t="s">
        <v>644</v>
      </c>
      <c r="B77">
        <v>1985</v>
      </c>
      <c r="C77" t="s">
        <v>638</v>
      </c>
    </row>
    <row r="78" spans="1:3">
      <c r="A78" s="1" t="s">
        <v>645</v>
      </c>
      <c r="B78" s="1">
        <v>1985</v>
      </c>
      <c r="C78" t="s">
        <v>626</v>
      </c>
    </row>
    <row r="79" spans="1:3">
      <c r="A79" t="s">
        <v>646</v>
      </c>
      <c r="B79">
        <v>1986</v>
      </c>
      <c r="C79" t="s">
        <v>626</v>
      </c>
    </row>
    <row r="80" spans="1:3">
      <c r="A80" t="s">
        <v>77</v>
      </c>
      <c r="B80">
        <v>1986</v>
      </c>
      <c r="C80" t="s">
        <v>625</v>
      </c>
    </row>
    <row r="81" spans="1:3">
      <c r="A81" t="s">
        <v>78</v>
      </c>
      <c r="B81">
        <v>1986</v>
      </c>
      <c r="C81" t="s">
        <v>626</v>
      </c>
    </row>
    <row r="82" spans="1:3">
      <c r="A82" s="2" t="s">
        <v>79</v>
      </c>
      <c r="B82" s="2">
        <v>1986</v>
      </c>
      <c r="C82" s="2" t="s">
        <v>618</v>
      </c>
    </row>
    <row r="83" spans="1:3">
      <c r="A83" t="s">
        <v>80</v>
      </c>
      <c r="B83">
        <v>1986</v>
      </c>
      <c r="C83" t="s">
        <v>618</v>
      </c>
    </row>
    <row r="84" spans="1:3">
      <c r="A84" t="s">
        <v>87</v>
      </c>
      <c r="B84">
        <v>1987</v>
      </c>
      <c r="C84" t="s">
        <v>618</v>
      </c>
    </row>
    <row r="85" spans="1:3">
      <c r="A85" t="s">
        <v>81</v>
      </c>
      <c r="B85">
        <v>1987</v>
      </c>
      <c r="C85" t="s">
        <v>620</v>
      </c>
    </row>
    <row r="86" spans="1:3">
      <c r="A86" t="s">
        <v>647</v>
      </c>
      <c r="B86">
        <v>1987</v>
      </c>
      <c r="C86" t="s">
        <v>638</v>
      </c>
    </row>
    <row r="87" spans="1:3">
      <c r="A87" t="s">
        <v>648</v>
      </c>
      <c r="B87">
        <v>1987</v>
      </c>
      <c r="C87" t="s">
        <v>620</v>
      </c>
    </row>
    <row r="88" spans="1:3">
      <c r="A88" t="s">
        <v>649</v>
      </c>
      <c r="B88">
        <v>1987</v>
      </c>
      <c r="C88" t="s">
        <v>638</v>
      </c>
    </row>
    <row r="89" spans="1:3">
      <c r="A89" s="1" t="s">
        <v>84</v>
      </c>
      <c r="B89" s="1">
        <v>1987</v>
      </c>
      <c r="C89" t="s">
        <v>638</v>
      </c>
    </row>
    <row r="90" spans="1:3">
      <c r="A90" t="s">
        <v>88</v>
      </c>
      <c r="B90">
        <v>1988</v>
      </c>
      <c r="C90" t="s">
        <v>618</v>
      </c>
    </row>
    <row r="91" spans="1:3">
      <c r="A91" t="s">
        <v>650</v>
      </c>
      <c r="B91">
        <v>1988</v>
      </c>
      <c r="C91" t="s">
        <v>618</v>
      </c>
    </row>
    <row r="92" spans="1:3">
      <c r="A92" s="1" t="s">
        <v>89</v>
      </c>
      <c r="B92" s="1">
        <v>1988</v>
      </c>
      <c r="C92" t="s">
        <v>626</v>
      </c>
    </row>
    <row r="93" spans="1:3">
      <c r="A93" t="s">
        <v>92</v>
      </c>
      <c r="B93">
        <v>1989</v>
      </c>
      <c r="C93" t="s">
        <v>625</v>
      </c>
    </row>
    <row r="94" spans="1:3">
      <c r="A94" s="1" t="s">
        <v>651</v>
      </c>
      <c r="B94" s="1">
        <v>1989</v>
      </c>
      <c r="C94" t="s">
        <v>626</v>
      </c>
    </row>
    <row r="95" spans="1:3">
      <c r="A95" t="s">
        <v>652</v>
      </c>
      <c r="B95">
        <v>1990</v>
      </c>
      <c r="C95" t="s">
        <v>620</v>
      </c>
    </row>
    <row r="96" spans="1:3">
      <c r="A96" t="s">
        <v>96</v>
      </c>
      <c r="B96">
        <v>1991</v>
      </c>
      <c r="C96" t="s">
        <v>626</v>
      </c>
    </row>
    <row r="97" spans="1:3">
      <c r="A97" t="s">
        <v>100</v>
      </c>
      <c r="B97">
        <v>1991</v>
      </c>
      <c r="C97" t="s">
        <v>626</v>
      </c>
    </row>
    <row r="98" spans="1:3">
      <c r="A98" t="s">
        <v>101</v>
      </c>
      <c r="B98">
        <v>1991</v>
      </c>
      <c r="C98" t="s">
        <v>618</v>
      </c>
    </row>
    <row r="99" spans="1:3">
      <c r="A99" t="s">
        <v>102</v>
      </c>
      <c r="B99">
        <v>1991</v>
      </c>
      <c r="C99" t="s">
        <v>618</v>
      </c>
    </row>
    <row r="100" spans="1:3">
      <c r="A100" t="s">
        <v>103</v>
      </c>
      <c r="B100">
        <v>1991</v>
      </c>
      <c r="C100" t="s">
        <v>626</v>
      </c>
    </row>
    <row r="101" spans="1:3">
      <c r="A101" t="s">
        <v>95</v>
      </c>
      <c r="B101">
        <v>1991</v>
      </c>
      <c r="C101" t="s">
        <v>620</v>
      </c>
    </row>
    <row r="102" spans="1:3">
      <c r="A102" t="s">
        <v>653</v>
      </c>
      <c r="B102">
        <v>1991</v>
      </c>
      <c r="C102" t="s">
        <v>620</v>
      </c>
    </row>
    <row r="103" spans="1:3">
      <c r="A103" t="s">
        <v>654</v>
      </c>
      <c r="B103">
        <v>1991</v>
      </c>
      <c r="C103" t="s">
        <v>620</v>
      </c>
    </row>
    <row r="104" spans="1:3">
      <c r="A104" s="1" t="s">
        <v>99</v>
      </c>
      <c r="B104" s="1">
        <v>1991</v>
      </c>
      <c r="C104" t="s">
        <v>620</v>
      </c>
    </row>
    <row r="105" spans="1:3">
      <c r="A105" s="1" t="s">
        <v>655</v>
      </c>
      <c r="B105" s="1">
        <v>1991</v>
      </c>
      <c r="C105" t="s">
        <v>625</v>
      </c>
    </row>
    <row r="106" spans="1:3">
      <c r="A106" s="1" t="s">
        <v>106</v>
      </c>
      <c r="B106" s="1">
        <v>1991</v>
      </c>
      <c r="C106" t="s">
        <v>625</v>
      </c>
    </row>
    <row r="107" spans="1:3">
      <c r="A107" s="1" t="s">
        <v>107</v>
      </c>
      <c r="B107" s="1">
        <v>1991</v>
      </c>
      <c r="C107" t="s">
        <v>625</v>
      </c>
    </row>
    <row r="108" spans="1:3">
      <c r="A108" t="s">
        <v>108</v>
      </c>
      <c r="B108">
        <v>1992</v>
      </c>
      <c r="C108" t="s">
        <v>618</v>
      </c>
    </row>
    <row r="109" spans="1:3">
      <c r="A109" s="1" t="s">
        <v>109</v>
      </c>
      <c r="B109" s="1">
        <v>1992</v>
      </c>
      <c r="C109" t="s">
        <v>625</v>
      </c>
    </row>
    <row r="110" spans="1:3">
      <c r="A110" s="1" t="s">
        <v>656</v>
      </c>
      <c r="B110" s="1">
        <v>1992</v>
      </c>
      <c r="C110" t="s">
        <v>620</v>
      </c>
    </row>
    <row r="111" spans="1:3">
      <c r="A111" s="1" t="s">
        <v>113</v>
      </c>
      <c r="B111" s="1">
        <v>1992</v>
      </c>
      <c r="C111" t="s">
        <v>625</v>
      </c>
    </row>
    <row r="112" spans="1:3">
      <c r="A112" s="1" t="s">
        <v>112</v>
      </c>
      <c r="B112" s="1">
        <v>1992</v>
      </c>
      <c r="C112" t="s">
        <v>622</v>
      </c>
    </row>
    <row r="113" spans="1:3">
      <c r="A113" s="1" t="s">
        <v>657</v>
      </c>
      <c r="B113" s="1">
        <v>1992</v>
      </c>
      <c r="C113" t="s">
        <v>625</v>
      </c>
    </row>
    <row r="114" spans="1:3">
      <c r="A114" s="1" t="s">
        <v>115</v>
      </c>
      <c r="B114" s="1">
        <v>1993</v>
      </c>
      <c r="C114" t="s">
        <v>625</v>
      </c>
    </row>
    <row r="115" spans="1:3">
      <c r="A115" t="s">
        <v>116</v>
      </c>
      <c r="B115">
        <v>1994</v>
      </c>
      <c r="C115" t="s">
        <v>626</v>
      </c>
    </row>
    <row r="116" spans="1:3">
      <c r="A116" s="1" t="s">
        <v>117</v>
      </c>
      <c r="B116" s="1">
        <v>1994</v>
      </c>
      <c r="C116" t="s">
        <v>625</v>
      </c>
    </row>
    <row r="117" spans="1:3">
      <c r="A117" t="s">
        <v>121</v>
      </c>
      <c r="B117">
        <v>1995</v>
      </c>
      <c r="C117" t="s">
        <v>625</v>
      </c>
    </row>
    <row r="118" spans="1:3">
      <c r="A118" t="s">
        <v>658</v>
      </c>
      <c r="B118">
        <v>1995</v>
      </c>
      <c r="C118" t="s">
        <v>620</v>
      </c>
    </row>
    <row r="119" spans="1:3">
      <c r="A119" t="s">
        <v>118</v>
      </c>
      <c r="B119">
        <v>1995</v>
      </c>
      <c r="C119" t="s">
        <v>620</v>
      </c>
    </row>
    <row r="120" spans="1:3">
      <c r="A120" s="1" t="s">
        <v>120</v>
      </c>
      <c r="B120" s="1">
        <v>1995</v>
      </c>
      <c r="C120" t="s">
        <v>625</v>
      </c>
    </row>
    <row r="121" spans="1:3">
      <c r="A121" t="s">
        <v>122</v>
      </c>
      <c r="B121">
        <v>1996</v>
      </c>
      <c r="C121" t="s">
        <v>625</v>
      </c>
    </row>
    <row r="122" spans="1:3">
      <c r="A122" t="s">
        <v>123</v>
      </c>
      <c r="B122">
        <v>1996</v>
      </c>
      <c r="C122" t="s">
        <v>622</v>
      </c>
    </row>
    <row r="123" spans="1:3">
      <c r="A123" s="1" t="s">
        <v>125</v>
      </c>
      <c r="B123" s="1">
        <v>1996</v>
      </c>
      <c r="C123" t="s">
        <v>625</v>
      </c>
    </row>
    <row r="124" spans="1:3">
      <c r="A124" s="1" t="s">
        <v>126</v>
      </c>
      <c r="B124" s="1">
        <v>1996</v>
      </c>
      <c r="C124" t="s">
        <v>625</v>
      </c>
    </row>
    <row r="125" spans="1:3">
      <c r="A125" t="s">
        <v>127</v>
      </c>
      <c r="B125">
        <v>1997</v>
      </c>
      <c r="C125" t="s">
        <v>626</v>
      </c>
    </row>
    <row r="126" spans="1:3">
      <c r="A126" t="s">
        <v>129</v>
      </c>
      <c r="B126">
        <v>1997</v>
      </c>
      <c r="C126" t="s">
        <v>626</v>
      </c>
    </row>
    <row r="127" spans="1:3">
      <c r="A127" s="1" t="s">
        <v>128</v>
      </c>
      <c r="B127" s="1">
        <v>1997</v>
      </c>
      <c r="C127" t="s">
        <v>622</v>
      </c>
    </row>
    <row r="128" spans="1:3">
      <c r="A128" t="s">
        <v>130</v>
      </c>
      <c r="B128">
        <v>1998</v>
      </c>
      <c r="C128" t="s">
        <v>620</v>
      </c>
    </row>
    <row r="129" spans="1:3">
      <c r="A129" t="s">
        <v>131</v>
      </c>
      <c r="B129">
        <v>1998</v>
      </c>
      <c r="C129" t="s">
        <v>618</v>
      </c>
    </row>
    <row r="130" spans="1:3">
      <c r="A130" t="s">
        <v>134</v>
      </c>
      <c r="B130">
        <v>1998</v>
      </c>
      <c r="C130" t="s">
        <v>620</v>
      </c>
    </row>
    <row r="131" spans="1:3">
      <c r="A131" t="s">
        <v>132</v>
      </c>
      <c r="B131">
        <v>1998</v>
      </c>
      <c r="C131" t="s">
        <v>620</v>
      </c>
    </row>
    <row r="132" spans="1:3">
      <c r="A132" s="1" t="s">
        <v>136</v>
      </c>
      <c r="B132" s="1">
        <v>1998</v>
      </c>
      <c r="C132" t="s">
        <v>620</v>
      </c>
    </row>
    <row r="133" spans="1:3">
      <c r="A133" s="1" t="s">
        <v>139</v>
      </c>
      <c r="B133" s="1">
        <v>1998</v>
      </c>
      <c r="C133" t="s">
        <v>625</v>
      </c>
    </row>
    <row r="134" spans="1:3">
      <c r="A134" s="1" t="s">
        <v>137</v>
      </c>
      <c r="B134" s="1">
        <v>1998</v>
      </c>
      <c r="C134" t="s">
        <v>622</v>
      </c>
    </row>
    <row r="135" spans="1:3">
      <c r="A135" s="1" t="s">
        <v>138</v>
      </c>
      <c r="B135" s="1">
        <v>1998</v>
      </c>
      <c r="C135" t="s">
        <v>625</v>
      </c>
    </row>
    <row r="136" spans="1:3">
      <c r="A136" t="s">
        <v>140</v>
      </c>
      <c r="B136">
        <v>1999</v>
      </c>
      <c r="C136" t="s">
        <v>625</v>
      </c>
    </row>
    <row r="137" spans="1:3">
      <c r="A137" t="s">
        <v>659</v>
      </c>
      <c r="B137">
        <v>1999</v>
      </c>
      <c r="C137" t="s">
        <v>626</v>
      </c>
    </row>
    <row r="138" spans="1:3">
      <c r="A138" t="s">
        <v>141</v>
      </c>
      <c r="B138">
        <v>1999</v>
      </c>
      <c r="C138" t="s">
        <v>618</v>
      </c>
    </row>
    <row r="139" spans="1:3">
      <c r="A139" t="s">
        <v>660</v>
      </c>
      <c r="B139">
        <v>1999</v>
      </c>
      <c r="C139" t="s">
        <v>620</v>
      </c>
    </row>
    <row r="140" spans="1:3">
      <c r="A140" t="s">
        <v>142</v>
      </c>
      <c r="B140">
        <v>1999</v>
      </c>
      <c r="C140" t="s">
        <v>618</v>
      </c>
    </row>
    <row r="141" spans="1:3">
      <c r="A141" t="s">
        <v>661</v>
      </c>
      <c r="B141">
        <v>1999</v>
      </c>
      <c r="C141" t="s">
        <v>625</v>
      </c>
    </row>
    <row r="142" spans="1:3">
      <c r="A142" s="1" t="s">
        <v>144</v>
      </c>
      <c r="B142" s="1">
        <v>1999</v>
      </c>
      <c r="C142" t="s">
        <v>626</v>
      </c>
    </row>
    <row r="143" spans="1:3">
      <c r="A143" s="1" t="s">
        <v>662</v>
      </c>
      <c r="B143" s="1">
        <v>1999</v>
      </c>
      <c r="C143" t="s">
        <v>626</v>
      </c>
    </row>
    <row r="144" spans="1:3">
      <c r="A144" s="1" t="s">
        <v>147</v>
      </c>
      <c r="B144" s="1">
        <v>1999</v>
      </c>
      <c r="C144" t="s">
        <v>625</v>
      </c>
    </row>
    <row r="145" spans="1:3">
      <c r="A145" t="s">
        <v>150</v>
      </c>
      <c r="B145">
        <v>2000</v>
      </c>
      <c r="C145" t="s">
        <v>625</v>
      </c>
    </row>
    <row r="146" spans="1:3">
      <c r="A146" t="s">
        <v>601</v>
      </c>
      <c r="B146">
        <v>2000</v>
      </c>
      <c r="C146" t="s">
        <v>618</v>
      </c>
    </row>
    <row r="147" spans="1:3">
      <c r="A147" t="s">
        <v>663</v>
      </c>
      <c r="B147">
        <v>2000</v>
      </c>
      <c r="C147" t="s">
        <v>625</v>
      </c>
    </row>
    <row r="148" spans="1:3">
      <c r="A148" s="1" t="s">
        <v>148</v>
      </c>
      <c r="B148" s="1">
        <v>2000</v>
      </c>
      <c r="C148" t="s">
        <v>626</v>
      </c>
    </row>
    <row r="149" spans="1:3">
      <c r="A149" s="1" t="s">
        <v>151</v>
      </c>
      <c r="B149" s="1">
        <v>2000</v>
      </c>
      <c r="C149" t="s">
        <v>625</v>
      </c>
    </row>
    <row r="150" spans="1:3">
      <c r="A150" s="1" t="s">
        <v>153</v>
      </c>
      <c r="B150" s="1">
        <v>2000</v>
      </c>
      <c r="C150" t="s">
        <v>625</v>
      </c>
    </row>
    <row r="151" spans="1:3">
      <c r="A151" s="1" t="s">
        <v>664</v>
      </c>
      <c r="B151" s="1">
        <v>2000</v>
      </c>
      <c r="C151" t="s">
        <v>622</v>
      </c>
    </row>
    <row r="152" spans="1:3">
      <c r="A152" t="s">
        <v>161</v>
      </c>
      <c r="B152">
        <v>2001</v>
      </c>
      <c r="C152" t="s">
        <v>626</v>
      </c>
    </row>
    <row r="153" spans="1:3">
      <c r="A153" t="s">
        <v>156</v>
      </c>
      <c r="B153">
        <v>2001</v>
      </c>
      <c r="C153" t="s">
        <v>625</v>
      </c>
    </row>
    <row r="154" spans="1:3">
      <c r="A154" t="s">
        <v>154</v>
      </c>
      <c r="B154">
        <v>2001</v>
      </c>
      <c r="C154" t="s">
        <v>618</v>
      </c>
    </row>
    <row r="155" spans="1:3">
      <c r="A155" t="s">
        <v>155</v>
      </c>
      <c r="B155">
        <v>2001</v>
      </c>
      <c r="C155" t="s">
        <v>618</v>
      </c>
    </row>
    <row r="156" spans="1:3">
      <c r="A156" t="s">
        <v>162</v>
      </c>
      <c r="B156">
        <v>2001</v>
      </c>
      <c r="C156" t="s">
        <v>625</v>
      </c>
    </row>
    <row r="157" spans="1:3">
      <c r="A157" t="s">
        <v>665</v>
      </c>
      <c r="B157">
        <v>2001</v>
      </c>
      <c r="C157" t="s">
        <v>622</v>
      </c>
    </row>
    <row r="158" spans="1:3">
      <c r="A158" t="s">
        <v>157</v>
      </c>
      <c r="B158">
        <v>2001</v>
      </c>
      <c r="C158" t="s">
        <v>638</v>
      </c>
    </row>
    <row r="159" spans="1:3">
      <c r="A159" s="1" t="s">
        <v>158</v>
      </c>
      <c r="B159" s="1">
        <v>2001</v>
      </c>
      <c r="C159" t="s">
        <v>626</v>
      </c>
    </row>
    <row r="160" spans="1:3">
      <c r="A160" s="1" t="s">
        <v>159</v>
      </c>
      <c r="B160" s="1">
        <v>2001</v>
      </c>
      <c r="C160" t="s">
        <v>618</v>
      </c>
    </row>
    <row r="161" spans="1:3">
      <c r="A161" t="s">
        <v>163</v>
      </c>
      <c r="B161">
        <v>2002</v>
      </c>
      <c r="C161" t="s">
        <v>620</v>
      </c>
    </row>
    <row r="162" spans="1:3">
      <c r="A162" t="s">
        <v>666</v>
      </c>
      <c r="B162">
        <v>2002</v>
      </c>
      <c r="C162" t="s">
        <v>618</v>
      </c>
    </row>
    <row r="163" spans="1:3">
      <c r="A163" t="s">
        <v>164</v>
      </c>
      <c r="B163">
        <v>2002</v>
      </c>
      <c r="C163" t="s">
        <v>618</v>
      </c>
    </row>
    <row r="164" spans="1:3">
      <c r="A164" s="1" t="s">
        <v>167</v>
      </c>
      <c r="B164" s="1">
        <v>2002</v>
      </c>
      <c r="C164" t="s">
        <v>622</v>
      </c>
    </row>
    <row r="165" spans="1:3">
      <c r="A165" s="1" t="s">
        <v>168</v>
      </c>
      <c r="B165" s="1">
        <v>2002</v>
      </c>
      <c r="C165" t="s">
        <v>625</v>
      </c>
    </row>
    <row r="166" spans="1:3">
      <c r="A166" s="1" t="s">
        <v>169</v>
      </c>
      <c r="B166" s="1">
        <v>2002</v>
      </c>
      <c r="C166" t="s">
        <v>625</v>
      </c>
    </row>
    <row r="167" spans="1:3">
      <c r="A167" t="s">
        <v>174</v>
      </c>
      <c r="B167">
        <v>2003</v>
      </c>
      <c r="C167" t="s">
        <v>626</v>
      </c>
    </row>
    <row r="168" spans="1:3">
      <c r="A168" t="s">
        <v>178</v>
      </c>
      <c r="B168">
        <v>2003</v>
      </c>
      <c r="C168" t="s">
        <v>626</v>
      </c>
    </row>
    <row r="169" spans="1:3">
      <c r="A169" t="s">
        <v>602</v>
      </c>
      <c r="B169">
        <v>2003</v>
      </c>
      <c r="C169" t="s">
        <v>618</v>
      </c>
    </row>
    <row r="170" spans="1:3">
      <c r="A170" t="s">
        <v>667</v>
      </c>
      <c r="B170">
        <v>2003</v>
      </c>
      <c r="C170" t="s">
        <v>620</v>
      </c>
    </row>
    <row r="171" spans="1:3">
      <c r="A171" t="s">
        <v>170</v>
      </c>
      <c r="B171">
        <v>2003</v>
      </c>
      <c r="C171" t="s">
        <v>618</v>
      </c>
    </row>
    <row r="172" spans="1:3">
      <c r="A172" t="s">
        <v>176</v>
      </c>
      <c r="B172">
        <v>2003</v>
      </c>
      <c r="C172" t="s">
        <v>618</v>
      </c>
    </row>
    <row r="173" spans="1:3">
      <c r="A173" t="s">
        <v>171</v>
      </c>
      <c r="B173">
        <v>2003</v>
      </c>
      <c r="C173" t="s">
        <v>618</v>
      </c>
    </row>
    <row r="174" spans="1:3">
      <c r="A174" t="s">
        <v>173</v>
      </c>
      <c r="B174">
        <v>2003</v>
      </c>
      <c r="C174" t="s">
        <v>620</v>
      </c>
    </row>
    <row r="175" spans="1:3">
      <c r="A175" t="s">
        <v>177</v>
      </c>
      <c r="B175">
        <v>2003</v>
      </c>
      <c r="C175" t="s">
        <v>620</v>
      </c>
    </row>
    <row r="176" spans="1:3">
      <c r="A176" t="s">
        <v>180</v>
      </c>
      <c r="B176">
        <v>2004</v>
      </c>
      <c r="C176" t="s">
        <v>618</v>
      </c>
    </row>
    <row r="177" spans="1:3">
      <c r="A177" t="s">
        <v>182</v>
      </c>
      <c r="B177">
        <v>2004</v>
      </c>
      <c r="C177" t="s">
        <v>620</v>
      </c>
    </row>
    <row r="178" spans="1:3">
      <c r="A178" s="1" t="s">
        <v>183</v>
      </c>
      <c r="B178" s="1">
        <v>2004</v>
      </c>
      <c r="C178" t="s">
        <v>625</v>
      </c>
    </row>
    <row r="179" spans="1:3">
      <c r="A179" s="1" t="s">
        <v>668</v>
      </c>
      <c r="B179" s="1">
        <v>2004</v>
      </c>
      <c r="C179" t="s">
        <v>625</v>
      </c>
    </row>
    <row r="180" spans="1:3">
      <c r="A180" t="s">
        <v>187</v>
      </c>
      <c r="B180">
        <v>2005</v>
      </c>
      <c r="C180" t="s">
        <v>626</v>
      </c>
    </row>
    <row r="181" spans="1:3">
      <c r="A181" t="s">
        <v>188</v>
      </c>
      <c r="B181">
        <v>2005</v>
      </c>
      <c r="C181" t="s">
        <v>618</v>
      </c>
    </row>
    <row r="182" spans="1:3">
      <c r="A182" t="s">
        <v>189</v>
      </c>
      <c r="B182">
        <v>2005</v>
      </c>
      <c r="C182" t="s">
        <v>625</v>
      </c>
    </row>
    <row r="183" spans="1:3">
      <c r="A183" t="s">
        <v>185</v>
      </c>
      <c r="B183">
        <v>2005</v>
      </c>
      <c r="C183" t="s">
        <v>620</v>
      </c>
    </row>
    <row r="184" spans="1:3">
      <c r="A184" t="s">
        <v>186</v>
      </c>
      <c r="B184">
        <v>2005</v>
      </c>
      <c r="C184" t="s">
        <v>620</v>
      </c>
    </row>
    <row r="185" spans="1:3">
      <c r="A185" t="s">
        <v>198</v>
      </c>
      <c r="B185">
        <v>2006</v>
      </c>
      <c r="C185" t="s">
        <v>626</v>
      </c>
    </row>
    <row r="186" spans="1:3">
      <c r="A186" t="s">
        <v>199</v>
      </c>
      <c r="B186">
        <v>2006</v>
      </c>
      <c r="C186" t="s">
        <v>618</v>
      </c>
    </row>
    <row r="187" spans="1:3">
      <c r="A187" t="s">
        <v>193</v>
      </c>
      <c r="B187">
        <v>2006</v>
      </c>
      <c r="C187" t="s">
        <v>625</v>
      </c>
    </row>
    <row r="188" spans="1:3">
      <c r="A188" t="s">
        <v>190</v>
      </c>
      <c r="B188">
        <v>2006</v>
      </c>
      <c r="C188" t="s">
        <v>618</v>
      </c>
    </row>
    <row r="189" spans="1:3">
      <c r="A189" t="s">
        <v>191</v>
      </c>
      <c r="B189">
        <v>2006</v>
      </c>
      <c r="C189" t="s">
        <v>618</v>
      </c>
    </row>
    <row r="190" spans="1:3">
      <c r="A190" t="s">
        <v>192</v>
      </c>
      <c r="B190">
        <v>2006</v>
      </c>
      <c r="C190" t="s">
        <v>618</v>
      </c>
    </row>
    <row r="191" spans="1:3">
      <c r="A191" t="s">
        <v>194</v>
      </c>
      <c r="B191">
        <v>2006</v>
      </c>
      <c r="C191" t="s">
        <v>638</v>
      </c>
    </row>
    <row r="192" spans="1:3">
      <c r="A192" t="s">
        <v>195</v>
      </c>
      <c r="B192">
        <v>2006</v>
      </c>
      <c r="C192" t="s">
        <v>618</v>
      </c>
    </row>
    <row r="193" spans="1:3">
      <c r="A193" s="1" t="s">
        <v>669</v>
      </c>
      <c r="B193" s="1">
        <v>2006</v>
      </c>
      <c r="C193" t="s">
        <v>625</v>
      </c>
    </row>
    <row r="194" spans="1:3">
      <c r="A194" t="s">
        <v>206</v>
      </c>
      <c r="B194">
        <v>2007</v>
      </c>
      <c r="C194" t="s">
        <v>625</v>
      </c>
    </row>
    <row r="195" spans="1:3">
      <c r="A195" t="s">
        <v>670</v>
      </c>
      <c r="B195">
        <v>2007</v>
      </c>
      <c r="C195" t="s">
        <v>625</v>
      </c>
    </row>
    <row r="196" spans="1:3">
      <c r="A196" t="s">
        <v>202</v>
      </c>
      <c r="B196">
        <v>2007</v>
      </c>
      <c r="C196" t="s">
        <v>620</v>
      </c>
    </row>
    <row r="197" spans="1:3">
      <c r="A197" t="s">
        <v>671</v>
      </c>
      <c r="B197">
        <v>2007</v>
      </c>
      <c r="C197" t="s">
        <v>625</v>
      </c>
    </row>
    <row r="198" spans="1:3">
      <c r="A198" t="s">
        <v>201</v>
      </c>
      <c r="B198">
        <v>2007</v>
      </c>
      <c r="C198" t="s">
        <v>618</v>
      </c>
    </row>
    <row r="199" spans="1:3">
      <c r="A199" s="1" t="s">
        <v>204</v>
      </c>
      <c r="B199" s="1">
        <v>2007</v>
      </c>
      <c r="C199" t="s">
        <v>625</v>
      </c>
    </row>
    <row r="200" spans="1:3">
      <c r="A200" s="1" t="s">
        <v>205</v>
      </c>
      <c r="B200" s="1">
        <v>2007</v>
      </c>
      <c r="C200" t="s">
        <v>625</v>
      </c>
    </row>
    <row r="201" spans="1:3">
      <c r="A201" t="s">
        <v>207</v>
      </c>
      <c r="B201">
        <v>2008</v>
      </c>
      <c r="C201" t="s">
        <v>625</v>
      </c>
    </row>
    <row r="202" spans="1:3">
      <c r="A202" t="s">
        <v>208</v>
      </c>
      <c r="B202">
        <v>2008</v>
      </c>
      <c r="C202" t="s">
        <v>618</v>
      </c>
    </row>
    <row r="203" spans="1:3">
      <c r="A203" t="s">
        <v>672</v>
      </c>
      <c r="B203">
        <v>2008</v>
      </c>
      <c r="C203" t="s">
        <v>638</v>
      </c>
    </row>
    <row r="204" spans="1:3">
      <c r="A204" t="s">
        <v>673</v>
      </c>
      <c r="B204">
        <v>2008</v>
      </c>
      <c r="C204" t="s">
        <v>625</v>
      </c>
    </row>
    <row r="205" spans="1:3">
      <c r="A205" t="s">
        <v>211</v>
      </c>
      <c r="B205">
        <v>2008</v>
      </c>
      <c r="C205" t="s">
        <v>618</v>
      </c>
    </row>
    <row r="206" spans="1:3">
      <c r="A206" t="s">
        <v>220</v>
      </c>
      <c r="B206">
        <v>2009</v>
      </c>
      <c r="C206" t="s">
        <v>625</v>
      </c>
    </row>
    <row r="207" spans="1:3">
      <c r="A207" t="s">
        <v>222</v>
      </c>
      <c r="B207">
        <v>2009</v>
      </c>
      <c r="C207" t="s">
        <v>625</v>
      </c>
    </row>
    <row r="208" spans="1:3">
      <c r="A208" t="s">
        <v>223</v>
      </c>
      <c r="B208">
        <v>2009</v>
      </c>
      <c r="C208" t="s">
        <v>625</v>
      </c>
    </row>
    <row r="209" spans="1:3">
      <c r="A209" t="s">
        <v>213</v>
      </c>
      <c r="B209">
        <v>2009</v>
      </c>
      <c r="C209" t="s">
        <v>625</v>
      </c>
    </row>
    <row r="210" spans="1:3">
      <c r="A210" t="s">
        <v>603</v>
      </c>
      <c r="B210">
        <v>2009</v>
      </c>
      <c r="C210" t="s">
        <v>622</v>
      </c>
    </row>
    <row r="211" spans="1:3">
      <c r="A211" t="s">
        <v>212</v>
      </c>
      <c r="B211">
        <v>2009</v>
      </c>
      <c r="C211" t="s">
        <v>618</v>
      </c>
    </row>
    <row r="212" spans="1:3">
      <c r="A212" t="s">
        <v>215</v>
      </c>
      <c r="B212">
        <v>2009</v>
      </c>
      <c r="C212" t="s">
        <v>620</v>
      </c>
    </row>
    <row r="213" spans="1:3">
      <c r="A213" t="s">
        <v>674</v>
      </c>
      <c r="B213">
        <v>2009</v>
      </c>
      <c r="C213" t="s">
        <v>625</v>
      </c>
    </row>
    <row r="214" spans="1:3">
      <c r="A214" t="s">
        <v>675</v>
      </c>
      <c r="B214">
        <v>2009</v>
      </c>
      <c r="C214" t="s">
        <v>625</v>
      </c>
    </row>
    <row r="215" spans="1:3">
      <c r="A215" t="s">
        <v>214</v>
      </c>
      <c r="B215">
        <v>2009</v>
      </c>
      <c r="C215" t="s">
        <v>618</v>
      </c>
    </row>
    <row r="216" spans="1:3">
      <c r="A216" t="s">
        <v>216</v>
      </c>
      <c r="B216">
        <v>2009</v>
      </c>
      <c r="C216" t="s">
        <v>618</v>
      </c>
    </row>
    <row r="217" spans="1:3">
      <c r="A217" s="1" t="s">
        <v>676</v>
      </c>
      <c r="B217" s="1">
        <v>2009</v>
      </c>
      <c r="C217" t="s">
        <v>625</v>
      </c>
    </row>
    <row r="218" spans="1:3">
      <c r="A218" s="1" t="s">
        <v>677</v>
      </c>
      <c r="B218" s="1">
        <v>2009</v>
      </c>
      <c r="C218" t="s">
        <v>625</v>
      </c>
    </row>
    <row r="219" spans="1:3">
      <c r="A219" s="1" t="s">
        <v>678</v>
      </c>
      <c r="B219" s="1">
        <v>2009</v>
      </c>
      <c r="C219" t="s">
        <v>622</v>
      </c>
    </row>
    <row r="220" spans="1:3">
      <c r="A220" t="s">
        <v>225</v>
      </c>
      <c r="B220">
        <v>2010</v>
      </c>
      <c r="C220" t="s">
        <v>625</v>
      </c>
    </row>
    <row r="221" spans="1:3">
      <c r="A221" t="s">
        <v>226</v>
      </c>
      <c r="B221">
        <v>2010</v>
      </c>
      <c r="C221" t="s">
        <v>618</v>
      </c>
    </row>
    <row r="222" spans="1:3">
      <c r="A222" t="s">
        <v>229</v>
      </c>
      <c r="B222">
        <v>2010</v>
      </c>
      <c r="C222" t="s">
        <v>620</v>
      </c>
    </row>
    <row r="223" spans="1:3">
      <c r="A223" t="s">
        <v>230</v>
      </c>
      <c r="B223">
        <v>2010</v>
      </c>
      <c r="C223" t="s">
        <v>620</v>
      </c>
    </row>
    <row r="224" spans="1:3">
      <c r="A224" t="s">
        <v>231</v>
      </c>
      <c r="B224">
        <v>2010</v>
      </c>
      <c r="C224" t="s">
        <v>620</v>
      </c>
    </row>
    <row r="225" spans="1:3">
      <c r="A225" t="s">
        <v>227</v>
      </c>
      <c r="B225">
        <v>2010</v>
      </c>
      <c r="C225" t="s">
        <v>638</v>
      </c>
    </row>
    <row r="226" spans="1:3">
      <c r="A226" t="s">
        <v>228</v>
      </c>
      <c r="B226">
        <v>2010</v>
      </c>
      <c r="C226" t="s">
        <v>638</v>
      </c>
    </row>
    <row r="227" spans="1:3">
      <c r="A227" t="s">
        <v>679</v>
      </c>
      <c r="B227">
        <v>2010</v>
      </c>
      <c r="C227" t="s">
        <v>618</v>
      </c>
    </row>
    <row r="228" spans="1:3">
      <c r="A228" s="1" t="s">
        <v>232</v>
      </c>
      <c r="B228" s="1">
        <v>2010</v>
      </c>
      <c r="C228" t="s">
        <v>638</v>
      </c>
    </row>
    <row r="229" spans="1:3">
      <c r="A229" s="1" t="s">
        <v>233</v>
      </c>
      <c r="B229" s="1">
        <v>2010</v>
      </c>
      <c r="C229" t="s">
        <v>626</v>
      </c>
    </row>
    <row r="230" spans="1:3">
      <c r="A230" s="1" t="s">
        <v>680</v>
      </c>
      <c r="B230" s="1">
        <v>2010</v>
      </c>
      <c r="C230" t="s">
        <v>625</v>
      </c>
    </row>
    <row r="231" spans="1:3">
      <c r="A231" s="1" t="s">
        <v>240</v>
      </c>
      <c r="B231" s="1">
        <v>2010</v>
      </c>
      <c r="C231" t="s">
        <v>625</v>
      </c>
    </row>
    <row r="232" spans="1:3">
      <c r="A232" t="s">
        <v>243</v>
      </c>
      <c r="B232">
        <v>2011</v>
      </c>
      <c r="C232" t="s">
        <v>626</v>
      </c>
    </row>
    <row r="233" spans="1:3">
      <c r="A233" t="s">
        <v>244</v>
      </c>
      <c r="B233">
        <v>2011</v>
      </c>
      <c r="C233" t="s">
        <v>626</v>
      </c>
    </row>
    <row r="234" spans="1:3">
      <c r="A234" t="s">
        <v>246</v>
      </c>
      <c r="B234">
        <v>2011</v>
      </c>
      <c r="C234" t="s">
        <v>625</v>
      </c>
    </row>
    <row r="235" spans="1:3">
      <c r="A235" t="s">
        <v>248</v>
      </c>
      <c r="B235">
        <v>2011</v>
      </c>
      <c r="C235" t="s">
        <v>626</v>
      </c>
    </row>
    <row r="236" spans="1:3">
      <c r="A236" t="s">
        <v>249</v>
      </c>
      <c r="B236">
        <v>2011</v>
      </c>
      <c r="C236" t="s">
        <v>625</v>
      </c>
    </row>
    <row r="237" spans="1:3">
      <c r="A237" t="s">
        <v>251</v>
      </c>
      <c r="B237">
        <v>2011</v>
      </c>
      <c r="C237" t="s">
        <v>625</v>
      </c>
    </row>
    <row r="238" spans="1:3">
      <c r="A238" t="s">
        <v>681</v>
      </c>
      <c r="B238">
        <v>2011</v>
      </c>
      <c r="C238" t="s">
        <v>626</v>
      </c>
    </row>
    <row r="239" spans="1:3">
      <c r="A239" t="s">
        <v>241</v>
      </c>
      <c r="B239">
        <v>2011</v>
      </c>
      <c r="C239" t="s">
        <v>618</v>
      </c>
    </row>
    <row r="240" spans="1:3">
      <c r="A240" t="s">
        <v>242</v>
      </c>
      <c r="B240">
        <v>2011</v>
      </c>
      <c r="C240" t="s">
        <v>620</v>
      </c>
    </row>
    <row r="241" spans="1:3">
      <c r="A241" t="s">
        <v>250</v>
      </c>
      <c r="B241">
        <v>2011</v>
      </c>
      <c r="C241" t="s">
        <v>638</v>
      </c>
    </row>
    <row r="242" spans="1:3">
      <c r="A242" t="s">
        <v>682</v>
      </c>
      <c r="B242">
        <v>2011</v>
      </c>
      <c r="C242" t="s">
        <v>618</v>
      </c>
    </row>
    <row r="243" spans="1:3">
      <c r="A243" t="s">
        <v>683</v>
      </c>
      <c r="B243">
        <v>2011</v>
      </c>
      <c r="C243" t="s">
        <v>638</v>
      </c>
    </row>
    <row r="244" spans="1:3">
      <c r="A244" s="1" t="s">
        <v>252</v>
      </c>
      <c r="B244" s="1">
        <v>2011</v>
      </c>
      <c r="C244" t="s">
        <v>625</v>
      </c>
    </row>
    <row r="245" spans="1:3">
      <c r="A245" s="1" t="s">
        <v>253</v>
      </c>
      <c r="B245" s="1">
        <v>2011</v>
      </c>
      <c r="C245" t="s">
        <v>625</v>
      </c>
    </row>
    <row r="246" spans="1:3">
      <c r="A246" t="s">
        <v>261</v>
      </c>
      <c r="B246">
        <v>2012</v>
      </c>
      <c r="C246" t="s">
        <v>626</v>
      </c>
    </row>
    <row r="247" spans="1:3">
      <c r="A247" t="s">
        <v>269</v>
      </c>
      <c r="B247">
        <v>2012</v>
      </c>
      <c r="C247" t="s">
        <v>625</v>
      </c>
    </row>
    <row r="248" spans="1:3">
      <c r="A248" t="s">
        <v>270</v>
      </c>
      <c r="B248">
        <v>2012</v>
      </c>
      <c r="C248" t="s">
        <v>625</v>
      </c>
    </row>
    <row r="249" spans="1:3">
      <c r="A249" t="s">
        <v>271</v>
      </c>
      <c r="B249">
        <v>2012</v>
      </c>
      <c r="C249" t="s">
        <v>625</v>
      </c>
    </row>
    <row r="250" spans="1:3">
      <c r="A250" t="s">
        <v>272</v>
      </c>
      <c r="B250">
        <v>2012</v>
      </c>
      <c r="C250" t="s">
        <v>625</v>
      </c>
    </row>
    <row r="251" spans="1:3">
      <c r="A251" t="s">
        <v>257</v>
      </c>
      <c r="B251">
        <v>2012</v>
      </c>
      <c r="C251" t="s">
        <v>625</v>
      </c>
    </row>
    <row r="252" spans="1:3">
      <c r="A252" t="s">
        <v>260</v>
      </c>
      <c r="B252">
        <v>2012</v>
      </c>
      <c r="C252" t="s">
        <v>625</v>
      </c>
    </row>
    <row r="253" spans="1:3">
      <c r="A253" t="s">
        <v>254</v>
      </c>
      <c r="B253">
        <v>2012</v>
      </c>
      <c r="C253" t="s">
        <v>618</v>
      </c>
    </row>
    <row r="254" spans="1:3">
      <c r="A254" t="s">
        <v>255</v>
      </c>
      <c r="B254">
        <v>2012</v>
      </c>
      <c r="C254" t="s">
        <v>620</v>
      </c>
    </row>
    <row r="255" spans="1:3">
      <c r="A255" t="s">
        <v>256</v>
      </c>
      <c r="B255">
        <v>2012</v>
      </c>
      <c r="C255" t="s">
        <v>638</v>
      </c>
    </row>
    <row r="256" spans="1:3">
      <c r="A256" t="s">
        <v>265</v>
      </c>
      <c r="B256">
        <v>2012</v>
      </c>
      <c r="C256" t="s">
        <v>625</v>
      </c>
    </row>
    <row r="257" spans="1:3">
      <c r="A257" t="s">
        <v>259</v>
      </c>
      <c r="B257">
        <v>2012</v>
      </c>
      <c r="C257" t="s">
        <v>684</v>
      </c>
    </row>
    <row r="258" spans="1:3">
      <c r="A258" t="s">
        <v>258</v>
      </c>
      <c r="B258">
        <v>2012</v>
      </c>
      <c r="C258" t="s">
        <v>638</v>
      </c>
    </row>
    <row r="259" spans="1:3">
      <c r="A259" t="s">
        <v>685</v>
      </c>
      <c r="B259">
        <v>2012</v>
      </c>
      <c r="C259" t="s">
        <v>638</v>
      </c>
    </row>
    <row r="260" spans="1:3">
      <c r="A260" s="1" t="s">
        <v>266</v>
      </c>
      <c r="B260" s="1">
        <v>2012</v>
      </c>
      <c r="C260" t="s">
        <v>625</v>
      </c>
    </row>
    <row r="261" spans="1:3">
      <c r="A261" s="1" t="s">
        <v>267</v>
      </c>
      <c r="B261" s="1">
        <v>2012</v>
      </c>
      <c r="C261" t="s">
        <v>622</v>
      </c>
    </row>
    <row r="262" spans="1:3">
      <c r="A262" s="1" t="s">
        <v>268</v>
      </c>
      <c r="B262" s="1">
        <v>2012</v>
      </c>
      <c r="C262" t="s">
        <v>625</v>
      </c>
    </row>
    <row r="263" spans="1:3">
      <c r="A263" t="s">
        <v>275</v>
      </c>
      <c r="B263">
        <v>2013</v>
      </c>
      <c r="C263" t="s">
        <v>626</v>
      </c>
    </row>
    <row r="264" spans="1:3">
      <c r="A264" t="s">
        <v>277</v>
      </c>
      <c r="B264">
        <v>2013</v>
      </c>
      <c r="C264" t="s">
        <v>618</v>
      </c>
    </row>
    <row r="265" spans="1:3">
      <c r="A265" t="s">
        <v>279</v>
      </c>
      <c r="B265">
        <v>2013</v>
      </c>
      <c r="C265" t="s">
        <v>625</v>
      </c>
    </row>
    <row r="266" spans="1:3">
      <c r="A266" t="s">
        <v>282</v>
      </c>
      <c r="B266">
        <v>2013</v>
      </c>
      <c r="C266" t="s">
        <v>625</v>
      </c>
    </row>
    <row r="267" spans="1:3">
      <c r="A267" t="s">
        <v>283</v>
      </c>
      <c r="B267">
        <v>2013</v>
      </c>
      <c r="C267" t="s">
        <v>625</v>
      </c>
    </row>
    <row r="268" spans="1:3">
      <c r="A268" t="s">
        <v>285</v>
      </c>
      <c r="B268">
        <v>2013</v>
      </c>
      <c r="C268" t="s">
        <v>625</v>
      </c>
    </row>
    <row r="269" spans="1:3">
      <c r="A269" t="s">
        <v>276</v>
      </c>
      <c r="B269">
        <v>2013</v>
      </c>
      <c r="C269" t="s">
        <v>625</v>
      </c>
    </row>
    <row r="270" spans="1:3">
      <c r="A270" t="s">
        <v>686</v>
      </c>
      <c r="B270">
        <v>2013</v>
      </c>
      <c r="C270" t="s">
        <v>625</v>
      </c>
    </row>
    <row r="271" spans="1:3">
      <c r="A271" t="s">
        <v>273</v>
      </c>
      <c r="B271">
        <v>2013</v>
      </c>
      <c r="C271" t="s">
        <v>618</v>
      </c>
    </row>
    <row r="272" spans="1:3">
      <c r="A272" t="s">
        <v>604</v>
      </c>
      <c r="B272">
        <v>2013</v>
      </c>
      <c r="C272" t="s">
        <v>625</v>
      </c>
    </row>
    <row r="273" spans="1:3">
      <c r="A273" t="s">
        <v>278</v>
      </c>
      <c r="B273">
        <v>2013</v>
      </c>
      <c r="C273" t="s">
        <v>625</v>
      </c>
    </row>
    <row r="274" spans="1:3">
      <c r="A274" t="s">
        <v>280</v>
      </c>
      <c r="B274">
        <v>2013</v>
      </c>
      <c r="C274" t="s">
        <v>638</v>
      </c>
    </row>
    <row r="275" spans="1:3">
      <c r="A275" t="s">
        <v>687</v>
      </c>
      <c r="B275">
        <v>2013</v>
      </c>
      <c r="C275" t="s">
        <v>625</v>
      </c>
    </row>
    <row r="276" spans="1:3">
      <c r="A276" s="1" t="s">
        <v>688</v>
      </c>
      <c r="B276" s="1">
        <v>2013</v>
      </c>
      <c r="C276" t="s">
        <v>626</v>
      </c>
    </row>
    <row r="277" spans="1:3">
      <c r="A277" s="1" t="s">
        <v>281</v>
      </c>
      <c r="B277" s="1">
        <v>2013</v>
      </c>
      <c r="C277" t="s">
        <v>625</v>
      </c>
    </row>
    <row r="278" spans="1:3">
      <c r="A278" s="1" t="s">
        <v>284</v>
      </c>
      <c r="B278" s="1">
        <v>2013</v>
      </c>
      <c r="C278" t="s">
        <v>625</v>
      </c>
    </row>
    <row r="279" spans="1:3">
      <c r="A279" t="s">
        <v>294</v>
      </c>
      <c r="B279">
        <v>2014</v>
      </c>
      <c r="C279" t="s">
        <v>618</v>
      </c>
    </row>
    <row r="280" spans="1:3">
      <c r="A280" t="s">
        <v>296</v>
      </c>
      <c r="B280">
        <v>2014</v>
      </c>
      <c r="C280" t="s">
        <v>626</v>
      </c>
    </row>
    <row r="281" spans="1:3">
      <c r="A281" t="s">
        <v>297</v>
      </c>
      <c r="B281">
        <v>2014</v>
      </c>
      <c r="C281" t="s">
        <v>620</v>
      </c>
    </row>
    <row r="282" spans="1:3">
      <c r="A282" t="s">
        <v>298</v>
      </c>
      <c r="B282">
        <v>2014</v>
      </c>
      <c r="C282" t="s">
        <v>625</v>
      </c>
    </row>
    <row r="283" spans="1:3">
      <c r="A283" t="s">
        <v>299</v>
      </c>
      <c r="B283">
        <v>2014</v>
      </c>
      <c r="C283" t="s">
        <v>625</v>
      </c>
    </row>
    <row r="284" spans="1:3">
      <c r="A284" t="s">
        <v>605</v>
      </c>
      <c r="B284">
        <v>2014</v>
      </c>
      <c r="C284" t="s">
        <v>618</v>
      </c>
    </row>
    <row r="285" spans="1:3">
      <c r="A285" t="s">
        <v>689</v>
      </c>
      <c r="B285">
        <v>2014</v>
      </c>
      <c r="C285" t="s">
        <v>618</v>
      </c>
    </row>
    <row r="286" spans="1:3">
      <c r="A286" t="s">
        <v>295</v>
      </c>
      <c r="B286">
        <v>2014</v>
      </c>
      <c r="C286" t="s">
        <v>625</v>
      </c>
    </row>
    <row r="287" spans="1:3">
      <c r="A287" t="s">
        <v>286</v>
      </c>
      <c r="B287">
        <v>2014</v>
      </c>
      <c r="C287" t="s">
        <v>618</v>
      </c>
    </row>
    <row r="288" spans="1:3">
      <c r="A288" t="s">
        <v>690</v>
      </c>
      <c r="B288">
        <v>2014</v>
      </c>
      <c r="C288" t="s">
        <v>625</v>
      </c>
    </row>
    <row r="289" spans="1:3">
      <c r="A289" t="s">
        <v>691</v>
      </c>
      <c r="B289">
        <v>2014</v>
      </c>
      <c r="C289" t="s">
        <v>625</v>
      </c>
    </row>
    <row r="290" spans="1:3">
      <c r="A290" t="s">
        <v>287</v>
      </c>
      <c r="B290">
        <v>2014</v>
      </c>
      <c r="C290" t="s">
        <v>618</v>
      </c>
    </row>
    <row r="291" spans="1:3">
      <c r="A291" t="s">
        <v>288</v>
      </c>
      <c r="B291">
        <v>2014</v>
      </c>
      <c r="C291" t="s">
        <v>618</v>
      </c>
    </row>
    <row r="292" spans="1:3">
      <c r="A292" s="1" t="s">
        <v>692</v>
      </c>
      <c r="B292" s="1">
        <v>2014</v>
      </c>
      <c r="C292" t="s">
        <v>684</v>
      </c>
    </row>
    <row r="293" spans="1:3">
      <c r="A293" t="s">
        <v>306</v>
      </c>
      <c r="B293">
        <v>2015</v>
      </c>
      <c r="C293" t="s">
        <v>626</v>
      </c>
    </row>
    <row r="294" spans="1:3">
      <c r="A294" t="s">
        <v>313</v>
      </c>
      <c r="B294">
        <v>2015</v>
      </c>
      <c r="C294" t="s">
        <v>625</v>
      </c>
    </row>
    <row r="295" spans="1:3">
      <c r="A295" t="s">
        <v>303</v>
      </c>
      <c r="B295">
        <v>2015</v>
      </c>
      <c r="C295" t="s">
        <v>625</v>
      </c>
    </row>
    <row r="296" spans="1:3">
      <c r="A296" t="s">
        <v>300</v>
      </c>
      <c r="B296">
        <v>2015</v>
      </c>
      <c r="C296" t="s">
        <v>620</v>
      </c>
    </row>
    <row r="297" spans="1:3">
      <c r="A297" t="s">
        <v>693</v>
      </c>
      <c r="B297">
        <v>2015</v>
      </c>
      <c r="C297" t="s">
        <v>625</v>
      </c>
    </row>
    <row r="298" spans="1:3">
      <c r="A298" t="s">
        <v>302</v>
      </c>
      <c r="B298">
        <v>2015</v>
      </c>
      <c r="C298" t="s">
        <v>638</v>
      </c>
    </row>
    <row r="299" spans="1:3">
      <c r="A299" t="s">
        <v>301</v>
      </c>
      <c r="B299">
        <v>2015</v>
      </c>
      <c r="C299" t="s">
        <v>618</v>
      </c>
    </row>
    <row r="300" spans="1:3">
      <c r="A300" t="s">
        <v>694</v>
      </c>
      <c r="B300">
        <v>2015</v>
      </c>
      <c r="C300" t="s">
        <v>625</v>
      </c>
    </row>
    <row r="301" spans="1:3">
      <c r="A301" t="s">
        <v>695</v>
      </c>
      <c r="B301">
        <v>2015</v>
      </c>
      <c r="C301" t="s">
        <v>625</v>
      </c>
    </row>
    <row r="302" spans="1:3">
      <c r="A302" t="s">
        <v>304</v>
      </c>
      <c r="B302">
        <v>2015</v>
      </c>
      <c r="C302" t="s">
        <v>620</v>
      </c>
    </row>
    <row r="303" spans="1:3">
      <c r="A303" s="1" t="s">
        <v>696</v>
      </c>
      <c r="B303" s="1">
        <v>2015</v>
      </c>
      <c r="C303" t="s">
        <v>626</v>
      </c>
    </row>
    <row r="304" spans="1:3">
      <c r="A304" s="1" t="s">
        <v>309</v>
      </c>
      <c r="B304" s="1">
        <v>2015</v>
      </c>
      <c r="C304" t="s">
        <v>626</v>
      </c>
    </row>
    <row r="305" spans="1:3">
      <c r="A305" s="1" t="s">
        <v>308</v>
      </c>
      <c r="B305" s="1">
        <v>2015</v>
      </c>
      <c r="C305" t="s">
        <v>618</v>
      </c>
    </row>
    <row r="306" spans="1:3">
      <c r="A306" t="s">
        <v>326</v>
      </c>
      <c r="B306">
        <v>2016</v>
      </c>
      <c r="C306" t="s">
        <v>620</v>
      </c>
    </row>
    <row r="307" spans="1:3">
      <c r="A307" t="s">
        <v>331</v>
      </c>
      <c r="B307">
        <v>2016</v>
      </c>
      <c r="C307" t="s">
        <v>625</v>
      </c>
    </row>
    <row r="308" spans="1:3">
      <c r="A308" t="s">
        <v>332</v>
      </c>
      <c r="B308">
        <v>2016</v>
      </c>
      <c r="C308" t="s">
        <v>626</v>
      </c>
    </row>
    <row r="309" spans="1:3">
      <c r="A309" t="s">
        <v>333</v>
      </c>
      <c r="B309">
        <v>2016</v>
      </c>
      <c r="C309" t="s">
        <v>626</v>
      </c>
    </row>
    <row r="310" spans="1:3">
      <c r="A310" t="s">
        <v>334</v>
      </c>
      <c r="B310">
        <v>2016</v>
      </c>
      <c r="C310" t="s">
        <v>625</v>
      </c>
    </row>
    <row r="311" spans="1:3">
      <c r="A311" t="s">
        <v>336</v>
      </c>
      <c r="B311">
        <v>2016</v>
      </c>
      <c r="C311" t="s">
        <v>625</v>
      </c>
    </row>
    <row r="312" spans="1:3">
      <c r="A312" t="s">
        <v>337</v>
      </c>
      <c r="B312">
        <v>2016</v>
      </c>
      <c r="C312" t="s">
        <v>625</v>
      </c>
    </row>
    <row r="313" spans="1:3">
      <c r="A313" t="s">
        <v>314</v>
      </c>
      <c r="B313">
        <v>2016</v>
      </c>
      <c r="C313" t="s">
        <v>638</v>
      </c>
    </row>
    <row r="314" spans="1:3">
      <c r="A314" t="s">
        <v>315</v>
      </c>
      <c r="B314">
        <v>2016</v>
      </c>
      <c r="C314" t="s">
        <v>622</v>
      </c>
    </row>
    <row r="315" spans="1:3">
      <c r="A315" t="s">
        <v>316</v>
      </c>
      <c r="B315">
        <v>2016</v>
      </c>
      <c r="C315" t="s">
        <v>618</v>
      </c>
    </row>
    <row r="316" spans="1:3">
      <c r="A316" t="s">
        <v>317</v>
      </c>
      <c r="B316">
        <v>2016</v>
      </c>
      <c r="C316" t="s">
        <v>618</v>
      </c>
    </row>
    <row r="317" spans="1:3">
      <c r="A317" t="s">
        <v>697</v>
      </c>
      <c r="B317">
        <v>2016</v>
      </c>
      <c r="C317" t="s">
        <v>618</v>
      </c>
    </row>
    <row r="318" spans="1:3">
      <c r="A318" t="s">
        <v>319</v>
      </c>
      <c r="B318">
        <v>2016</v>
      </c>
      <c r="C318" t="s">
        <v>620</v>
      </c>
    </row>
    <row r="319" spans="1:3">
      <c r="A319" t="s">
        <v>698</v>
      </c>
      <c r="B319">
        <v>2016</v>
      </c>
      <c r="C319" t="s">
        <v>625</v>
      </c>
    </row>
    <row r="320" spans="1:3">
      <c r="A320" t="s">
        <v>320</v>
      </c>
      <c r="B320">
        <v>2016</v>
      </c>
      <c r="C320" t="s">
        <v>625</v>
      </c>
    </row>
    <row r="321" spans="1:3">
      <c r="A321" t="s">
        <v>699</v>
      </c>
      <c r="B321">
        <v>2016</v>
      </c>
      <c r="C321" t="s">
        <v>620</v>
      </c>
    </row>
    <row r="322" spans="1:3">
      <c r="A322" t="s">
        <v>700</v>
      </c>
      <c r="B322">
        <v>2016</v>
      </c>
      <c r="C322" t="s">
        <v>626</v>
      </c>
    </row>
    <row r="323" spans="1:3">
      <c r="A323" t="s">
        <v>318</v>
      </c>
      <c r="B323">
        <v>2016</v>
      </c>
      <c r="C323" t="s">
        <v>618</v>
      </c>
    </row>
    <row r="324" spans="1:3">
      <c r="A324" t="s">
        <v>321</v>
      </c>
      <c r="B324">
        <v>2016</v>
      </c>
      <c r="C324" t="s">
        <v>618</v>
      </c>
    </row>
    <row r="325" spans="1:3">
      <c r="A325" t="s">
        <v>322</v>
      </c>
      <c r="B325">
        <v>2016</v>
      </c>
      <c r="C325" t="s">
        <v>618</v>
      </c>
    </row>
    <row r="326" spans="1:3">
      <c r="A326" s="1" t="s">
        <v>335</v>
      </c>
      <c r="B326" s="1">
        <v>2016</v>
      </c>
      <c r="C326" t="s">
        <v>625</v>
      </c>
    </row>
    <row r="327" spans="1:3">
      <c r="A327" t="s">
        <v>353</v>
      </c>
      <c r="B327">
        <v>2017</v>
      </c>
      <c r="C327" t="s">
        <v>638</v>
      </c>
    </row>
    <row r="328" spans="1:3">
      <c r="A328" t="s">
        <v>358</v>
      </c>
      <c r="B328">
        <v>2017</v>
      </c>
      <c r="C328" t="s">
        <v>626</v>
      </c>
    </row>
    <row r="329" spans="1:3">
      <c r="A329" t="s">
        <v>359</v>
      </c>
      <c r="B329">
        <v>2017</v>
      </c>
      <c r="C329" t="s">
        <v>625</v>
      </c>
    </row>
    <row r="330" spans="1:3">
      <c r="A330" t="s">
        <v>349</v>
      </c>
      <c r="B330">
        <v>2017</v>
      </c>
      <c r="C330" t="s">
        <v>625</v>
      </c>
    </row>
    <row r="331" spans="1:3">
      <c r="A331" t="s">
        <v>339</v>
      </c>
      <c r="B331">
        <v>2017</v>
      </c>
      <c r="C331" t="s">
        <v>625</v>
      </c>
    </row>
    <row r="332" spans="1:3">
      <c r="A332" t="s">
        <v>701</v>
      </c>
      <c r="B332">
        <v>2017</v>
      </c>
      <c r="C332" t="s">
        <v>620</v>
      </c>
    </row>
    <row r="333" spans="1:3">
      <c r="A333" t="s">
        <v>606</v>
      </c>
      <c r="B333">
        <v>2017</v>
      </c>
      <c r="C333" t="s">
        <v>618</v>
      </c>
    </row>
    <row r="334" spans="1:3">
      <c r="A334" t="s">
        <v>702</v>
      </c>
      <c r="B334">
        <v>2017</v>
      </c>
      <c r="C334" t="s">
        <v>620</v>
      </c>
    </row>
    <row r="335" spans="1:3">
      <c r="A335" t="s">
        <v>341</v>
      </c>
      <c r="B335">
        <v>2017</v>
      </c>
      <c r="C335" t="s">
        <v>618</v>
      </c>
    </row>
    <row r="336" spans="1:3">
      <c r="A336" t="s">
        <v>345</v>
      </c>
      <c r="B336">
        <v>2017</v>
      </c>
      <c r="C336" t="s">
        <v>620</v>
      </c>
    </row>
    <row r="337" spans="1:3">
      <c r="A337" t="s">
        <v>347</v>
      </c>
      <c r="B337">
        <v>2017</v>
      </c>
      <c r="C337" t="s">
        <v>620</v>
      </c>
    </row>
    <row r="338" spans="1:3">
      <c r="A338" t="s">
        <v>348</v>
      </c>
      <c r="B338">
        <v>2017</v>
      </c>
      <c r="C338" t="s">
        <v>618</v>
      </c>
    </row>
    <row r="339" spans="1:3">
      <c r="A339" t="s">
        <v>338</v>
      </c>
      <c r="B339">
        <v>2017</v>
      </c>
      <c r="C339" t="s">
        <v>618</v>
      </c>
    </row>
    <row r="340" spans="1:3">
      <c r="A340" t="s">
        <v>703</v>
      </c>
      <c r="B340">
        <v>2017</v>
      </c>
      <c r="C340" t="s">
        <v>625</v>
      </c>
    </row>
    <row r="341" spans="1:3">
      <c r="A341" t="s">
        <v>340</v>
      </c>
      <c r="B341">
        <v>2017</v>
      </c>
      <c r="C341" t="s">
        <v>620</v>
      </c>
    </row>
    <row r="342" spans="1:3">
      <c r="A342" t="s">
        <v>342</v>
      </c>
      <c r="B342">
        <v>2017</v>
      </c>
      <c r="C342" t="s">
        <v>618</v>
      </c>
    </row>
    <row r="343" spans="1:3">
      <c r="A343" t="s">
        <v>343</v>
      </c>
      <c r="B343">
        <v>2017</v>
      </c>
      <c r="C343" t="s">
        <v>620</v>
      </c>
    </row>
    <row r="344" spans="1:3">
      <c r="A344" t="s">
        <v>344</v>
      </c>
      <c r="B344">
        <v>2017</v>
      </c>
      <c r="C344" t="s">
        <v>618</v>
      </c>
    </row>
    <row r="345" spans="1:3">
      <c r="A345" t="s">
        <v>704</v>
      </c>
      <c r="B345">
        <v>2017</v>
      </c>
      <c r="C345" t="s">
        <v>625</v>
      </c>
    </row>
    <row r="346" spans="1:3">
      <c r="A346" t="s">
        <v>346</v>
      </c>
      <c r="B346">
        <v>2017</v>
      </c>
      <c r="C346" t="s">
        <v>618</v>
      </c>
    </row>
    <row r="347" spans="1:3">
      <c r="A347" s="1" t="s">
        <v>350</v>
      </c>
      <c r="B347" s="1">
        <v>2017</v>
      </c>
      <c r="C347" t="s">
        <v>620</v>
      </c>
    </row>
    <row r="348" spans="1:3">
      <c r="A348" t="s">
        <v>371</v>
      </c>
      <c r="B348">
        <v>2018</v>
      </c>
      <c r="C348" t="s">
        <v>618</v>
      </c>
    </row>
    <row r="349" spans="1:3">
      <c r="A349" t="s">
        <v>376</v>
      </c>
      <c r="B349">
        <v>2018</v>
      </c>
      <c r="C349" t="s">
        <v>618</v>
      </c>
    </row>
    <row r="350" spans="1:3">
      <c r="A350" t="s">
        <v>379</v>
      </c>
      <c r="B350">
        <v>2018</v>
      </c>
      <c r="C350" t="s">
        <v>625</v>
      </c>
    </row>
    <row r="351" spans="1:3">
      <c r="A351" t="s">
        <v>380</v>
      </c>
      <c r="B351">
        <v>2018</v>
      </c>
      <c r="C351" t="s">
        <v>625</v>
      </c>
    </row>
    <row r="352" spans="1:3">
      <c r="A352" t="s">
        <v>382</v>
      </c>
      <c r="B352">
        <v>2018</v>
      </c>
      <c r="C352" t="s">
        <v>618</v>
      </c>
    </row>
    <row r="353" spans="1:3">
      <c r="A353" t="s">
        <v>383</v>
      </c>
      <c r="B353">
        <v>2018</v>
      </c>
      <c r="C353" t="s">
        <v>620</v>
      </c>
    </row>
    <row r="354" spans="1:3">
      <c r="A354" t="s">
        <v>384</v>
      </c>
      <c r="B354">
        <v>2018</v>
      </c>
      <c r="C354" t="s">
        <v>618</v>
      </c>
    </row>
    <row r="355" spans="1:3">
      <c r="A355" t="s">
        <v>385</v>
      </c>
      <c r="B355">
        <v>2018</v>
      </c>
      <c r="C355" t="s">
        <v>625</v>
      </c>
    </row>
    <row r="356" spans="1:3">
      <c r="A356" t="s">
        <v>386</v>
      </c>
      <c r="B356">
        <v>2018</v>
      </c>
      <c r="C356" t="s">
        <v>625</v>
      </c>
    </row>
    <row r="357" spans="1:3">
      <c r="A357" t="s">
        <v>607</v>
      </c>
      <c r="B357">
        <v>2018</v>
      </c>
      <c r="C357" t="s">
        <v>618</v>
      </c>
    </row>
    <row r="358" spans="1:3">
      <c r="A358" t="s">
        <v>360</v>
      </c>
      <c r="B358">
        <v>2018</v>
      </c>
      <c r="C358" t="s">
        <v>622</v>
      </c>
    </row>
    <row r="359" spans="1:3">
      <c r="A359" t="s">
        <v>361</v>
      </c>
      <c r="B359">
        <v>2018</v>
      </c>
      <c r="C359" t="s">
        <v>638</v>
      </c>
    </row>
    <row r="360" spans="1:3">
      <c r="A360" t="s">
        <v>705</v>
      </c>
      <c r="B360">
        <v>2018</v>
      </c>
      <c r="C360" t="s">
        <v>620</v>
      </c>
    </row>
    <row r="361" spans="1:3">
      <c r="A361" t="s">
        <v>362</v>
      </c>
      <c r="B361">
        <v>2018</v>
      </c>
      <c r="C361" t="s">
        <v>618</v>
      </c>
    </row>
    <row r="362" spans="1:3">
      <c r="A362" t="s">
        <v>363</v>
      </c>
      <c r="B362">
        <v>2018</v>
      </c>
      <c r="C362" t="s">
        <v>618</v>
      </c>
    </row>
    <row r="363" spans="1:3">
      <c r="A363" t="s">
        <v>366</v>
      </c>
      <c r="B363">
        <v>2018</v>
      </c>
      <c r="C363" t="s">
        <v>618</v>
      </c>
    </row>
    <row r="364" spans="1:3">
      <c r="A364" t="s">
        <v>706</v>
      </c>
      <c r="B364">
        <v>2018</v>
      </c>
      <c r="C364" t="s">
        <v>638</v>
      </c>
    </row>
    <row r="365" spans="1:3">
      <c r="A365" t="s">
        <v>365</v>
      </c>
      <c r="B365">
        <v>2018</v>
      </c>
      <c r="C365" t="s">
        <v>638</v>
      </c>
    </row>
    <row r="366" spans="1:3">
      <c r="A366" t="s">
        <v>377</v>
      </c>
      <c r="B366">
        <v>2018</v>
      </c>
      <c r="C366" t="s">
        <v>638</v>
      </c>
    </row>
    <row r="367" spans="1:3">
      <c r="A367" s="1" t="s">
        <v>368</v>
      </c>
      <c r="B367" s="1">
        <v>2018</v>
      </c>
      <c r="C367" t="s">
        <v>626</v>
      </c>
    </row>
    <row r="368" spans="1:3">
      <c r="A368" s="1" t="s">
        <v>374</v>
      </c>
      <c r="B368" s="1">
        <v>2018</v>
      </c>
      <c r="C368" t="s">
        <v>626</v>
      </c>
    </row>
    <row r="369" spans="1:3">
      <c r="A369" s="1" t="s">
        <v>367</v>
      </c>
      <c r="B369" s="1">
        <v>2018</v>
      </c>
      <c r="C369" t="s">
        <v>626</v>
      </c>
    </row>
    <row r="370" spans="1:3">
      <c r="A370" s="1" t="s">
        <v>707</v>
      </c>
      <c r="B370" s="1">
        <v>2018</v>
      </c>
      <c r="C370" t="s">
        <v>620</v>
      </c>
    </row>
    <row r="371" spans="1:3">
      <c r="A371" s="1" t="s">
        <v>381</v>
      </c>
      <c r="B371" s="1">
        <v>2018</v>
      </c>
      <c r="C371" t="s">
        <v>622</v>
      </c>
    </row>
    <row r="372" spans="1:3">
      <c r="A372" t="s">
        <v>396</v>
      </c>
      <c r="B372">
        <v>2019</v>
      </c>
      <c r="C372" t="s">
        <v>626</v>
      </c>
    </row>
    <row r="373" spans="1:3">
      <c r="A373" t="s">
        <v>398</v>
      </c>
      <c r="B373">
        <v>2019</v>
      </c>
      <c r="C373" t="s">
        <v>626</v>
      </c>
    </row>
    <row r="374" spans="1:3">
      <c r="A374" t="s">
        <v>400</v>
      </c>
      <c r="B374">
        <v>2019</v>
      </c>
      <c r="C374" t="s">
        <v>618</v>
      </c>
    </row>
    <row r="375" spans="1:3">
      <c r="A375" t="s">
        <v>406</v>
      </c>
      <c r="B375">
        <v>2019</v>
      </c>
      <c r="C375" t="s">
        <v>625</v>
      </c>
    </row>
    <row r="376" spans="1:3">
      <c r="A376" t="s">
        <v>407</v>
      </c>
      <c r="B376">
        <v>2019</v>
      </c>
      <c r="C376" t="s">
        <v>622</v>
      </c>
    </row>
    <row r="377" spans="1:3">
      <c r="A377" t="s">
        <v>608</v>
      </c>
      <c r="B377">
        <v>2019</v>
      </c>
      <c r="C377" t="s">
        <v>625</v>
      </c>
    </row>
    <row r="378" spans="1:3">
      <c r="A378" t="s">
        <v>388</v>
      </c>
      <c r="B378">
        <v>2019</v>
      </c>
      <c r="C378" t="s">
        <v>620</v>
      </c>
    </row>
    <row r="379" spans="1:3">
      <c r="A379" t="s">
        <v>389</v>
      </c>
      <c r="B379">
        <v>2019</v>
      </c>
      <c r="C379" t="s">
        <v>638</v>
      </c>
    </row>
    <row r="380" spans="1:3">
      <c r="A380" t="s">
        <v>392</v>
      </c>
      <c r="B380">
        <v>2019</v>
      </c>
      <c r="C380" t="s">
        <v>620</v>
      </c>
    </row>
    <row r="381" spans="1:3">
      <c r="A381" t="s">
        <v>387</v>
      </c>
      <c r="B381">
        <v>2019</v>
      </c>
      <c r="C381" t="s">
        <v>618</v>
      </c>
    </row>
    <row r="382" spans="1:3">
      <c r="A382" t="s">
        <v>390</v>
      </c>
      <c r="B382">
        <v>2019</v>
      </c>
      <c r="C382" t="s">
        <v>620</v>
      </c>
    </row>
    <row r="383" spans="1:3">
      <c r="A383" t="s">
        <v>391</v>
      </c>
      <c r="B383">
        <v>2019</v>
      </c>
      <c r="C383" t="s">
        <v>638</v>
      </c>
    </row>
    <row r="384" spans="1:3">
      <c r="A384" s="1" t="s">
        <v>394</v>
      </c>
      <c r="B384" s="1">
        <v>2019</v>
      </c>
      <c r="C384" t="s">
        <v>622</v>
      </c>
    </row>
    <row r="385" spans="1:3">
      <c r="A385" s="1" t="s">
        <v>401</v>
      </c>
      <c r="B385" s="1">
        <v>2019</v>
      </c>
      <c r="C385" t="s">
        <v>618</v>
      </c>
    </row>
    <row r="386" spans="1:3">
      <c r="A386" s="1" t="s">
        <v>395</v>
      </c>
      <c r="B386" s="1">
        <v>2019</v>
      </c>
      <c r="C386" t="s">
        <v>620</v>
      </c>
    </row>
    <row r="387" spans="1:3">
      <c r="A387" s="1" t="s">
        <v>708</v>
      </c>
      <c r="B387" s="1">
        <v>2019</v>
      </c>
      <c r="C387" t="s">
        <v>622</v>
      </c>
    </row>
    <row r="388" spans="1:3">
      <c r="A388" t="s">
        <v>425</v>
      </c>
      <c r="B388">
        <v>2020</v>
      </c>
      <c r="C388" t="s">
        <v>626</v>
      </c>
    </row>
    <row r="389" spans="1:3">
      <c r="A389" t="s">
        <v>429</v>
      </c>
      <c r="B389">
        <v>2020</v>
      </c>
      <c r="C389" t="s">
        <v>625</v>
      </c>
    </row>
    <row r="390" spans="1:3">
      <c r="A390" t="s">
        <v>430</v>
      </c>
      <c r="B390">
        <v>2020</v>
      </c>
      <c r="C390" t="s">
        <v>626</v>
      </c>
    </row>
    <row r="391" spans="1:3">
      <c r="A391" t="s">
        <v>435</v>
      </c>
      <c r="B391">
        <v>2020</v>
      </c>
      <c r="C391" t="s">
        <v>625</v>
      </c>
    </row>
    <row r="392" spans="1:3">
      <c r="A392" t="s">
        <v>439</v>
      </c>
      <c r="B392">
        <v>2020</v>
      </c>
      <c r="C392" t="s">
        <v>625</v>
      </c>
    </row>
    <row r="393" spans="1:3">
      <c r="A393" t="s">
        <v>440</v>
      </c>
      <c r="B393">
        <v>2020</v>
      </c>
      <c r="C393" t="s">
        <v>618</v>
      </c>
    </row>
    <row r="394" spans="1:3">
      <c r="A394" t="s">
        <v>442</v>
      </c>
      <c r="B394">
        <v>2020</v>
      </c>
      <c r="C394" t="s">
        <v>620</v>
      </c>
    </row>
    <row r="395" spans="1:3">
      <c r="A395" t="s">
        <v>443</v>
      </c>
      <c r="B395">
        <v>2020</v>
      </c>
      <c r="C395" t="s">
        <v>625</v>
      </c>
    </row>
    <row r="396" spans="1:3">
      <c r="A396" t="s">
        <v>609</v>
      </c>
      <c r="B396">
        <v>2020</v>
      </c>
      <c r="C396" t="s">
        <v>618</v>
      </c>
    </row>
    <row r="397" spans="1:3">
      <c r="A397" t="s">
        <v>610</v>
      </c>
      <c r="B397">
        <v>2020</v>
      </c>
      <c r="C397" t="s">
        <v>618</v>
      </c>
    </row>
    <row r="398" spans="1:3">
      <c r="A398" t="s">
        <v>611</v>
      </c>
      <c r="B398">
        <v>2020</v>
      </c>
      <c r="C398" t="s">
        <v>622</v>
      </c>
    </row>
    <row r="399" spans="1:3">
      <c r="A399" t="s">
        <v>408</v>
      </c>
      <c r="B399">
        <v>2020</v>
      </c>
      <c r="C399" t="s">
        <v>618</v>
      </c>
    </row>
    <row r="400" spans="1:3">
      <c r="A400" t="s">
        <v>409</v>
      </c>
      <c r="B400">
        <v>2020</v>
      </c>
      <c r="C400" t="s">
        <v>620</v>
      </c>
    </row>
    <row r="401" spans="1:3">
      <c r="A401" t="s">
        <v>410</v>
      </c>
      <c r="B401">
        <v>2020</v>
      </c>
      <c r="C401" t="s">
        <v>618</v>
      </c>
    </row>
    <row r="402" spans="1:3">
      <c r="A402" t="s">
        <v>411</v>
      </c>
      <c r="B402">
        <v>2020</v>
      </c>
      <c r="C402" t="s">
        <v>622</v>
      </c>
    </row>
    <row r="403" spans="1:3">
      <c r="A403" t="s">
        <v>437</v>
      </c>
      <c r="B403">
        <v>2020</v>
      </c>
      <c r="C403" t="s">
        <v>625</v>
      </c>
    </row>
    <row r="404" spans="1:3">
      <c r="A404" t="s">
        <v>412</v>
      </c>
      <c r="B404">
        <v>2020</v>
      </c>
      <c r="C404" t="s">
        <v>618</v>
      </c>
    </row>
    <row r="405" spans="1:3">
      <c r="A405" t="s">
        <v>413</v>
      </c>
      <c r="B405">
        <v>2020</v>
      </c>
      <c r="C405" t="s">
        <v>618</v>
      </c>
    </row>
    <row r="406" spans="1:3">
      <c r="A406" t="s">
        <v>414</v>
      </c>
      <c r="B406">
        <v>2020</v>
      </c>
      <c r="C406" t="s">
        <v>620</v>
      </c>
    </row>
    <row r="407" spans="1:3">
      <c r="A407" t="s">
        <v>415</v>
      </c>
      <c r="B407">
        <v>2020</v>
      </c>
      <c r="C407" t="s">
        <v>618</v>
      </c>
    </row>
    <row r="408" spans="1:3">
      <c r="A408" t="s">
        <v>416</v>
      </c>
      <c r="B408">
        <v>2020</v>
      </c>
      <c r="C408" t="s">
        <v>620</v>
      </c>
    </row>
    <row r="409" spans="1:3">
      <c r="A409" t="s">
        <v>417</v>
      </c>
      <c r="B409">
        <v>2020</v>
      </c>
      <c r="C409" t="s">
        <v>618</v>
      </c>
    </row>
    <row r="410" spans="1:3">
      <c r="A410" t="s">
        <v>418</v>
      </c>
      <c r="B410">
        <v>2020</v>
      </c>
      <c r="C410" t="s">
        <v>620</v>
      </c>
    </row>
    <row r="411" spans="1:3">
      <c r="A411" t="s">
        <v>419</v>
      </c>
      <c r="B411">
        <v>2020</v>
      </c>
      <c r="C411" t="s">
        <v>620</v>
      </c>
    </row>
    <row r="412" spans="1:3">
      <c r="A412" t="s">
        <v>420</v>
      </c>
      <c r="B412">
        <v>2020</v>
      </c>
      <c r="C412" t="s">
        <v>618</v>
      </c>
    </row>
    <row r="413" spans="1:3">
      <c r="A413" t="s">
        <v>421</v>
      </c>
      <c r="B413">
        <v>2020</v>
      </c>
      <c r="C413" t="s">
        <v>618</v>
      </c>
    </row>
    <row r="414" spans="1:3">
      <c r="A414" t="s">
        <v>436</v>
      </c>
      <c r="B414">
        <v>2020</v>
      </c>
      <c r="C414" t="s">
        <v>618</v>
      </c>
    </row>
    <row r="415" spans="1:3">
      <c r="A415" t="s">
        <v>709</v>
      </c>
      <c r="B415">
        <v>2020</v>
      </c>
      <c r="C415" t="s">
        <v>625</v>
      </c>
    </row>
    <row r="416" spans="1:3">
      <c r="A416" t="s">
        <v>422</v>
      </c>
      <c r="B416">
        <v>2020</v>
      </c>
      <c r="C416" t="s">
        <v>618</v>
      </c>
    </row>
    <row r="417" spans="1:3">
      <c r="A417" t="s">
        <v>423</v>
      </c>
      <c r="B417">
        <v>2020</v>
      </c>
      <c r="C417" t="s">
        <v>622</v>
      </c>
    </row>
    <row r="418" spans="1:3">
      <c r="A418" s="1" t="s">
        <v>433</v>
      </c>
      <c r="B418" s="1">
        <v>2020</v>
      </c>
      <c r="C418" t="s">
        <v>620</v>
      </c>
    </row>
    <row r="419" spans="1:3">
      <c r="A419" s="1" t="s">
        <v>431</v>
      </c>
      <c r="B419" s="1">
        <v>2020</v>
      </c>
      <c r="C419" t="s">
        <v>618</v>
      </c>
    </row>
    <row r="420" spans="1:3">
      <c r="A420" s="1" t="s">
        <v>441</v>
      </c>
      <c r="B420" s="1">
        <v>2020</v>
      </c>
      <c r="C420" t="s">
        <v>625</v>
      </c>
    </row>
    <row r="421" spans="1:3">
      <c r="A421" t="s">
        <v>460</v>
      </c>
      <c r="B421">
        <v>2021</v>
      </c>
      <c r="C421" t="s">
        <v>620</v>
      </c>
    </row>
    <row r="422" spans="1:3">
      <c r="A422" t="s">
        <v>462</v>
      </c>
      <c r="B422">
        <v>2021</v>
      </c>
      <c r="C422" t="s">
        <v>684</v>
      </c>
    </row>
    <row r="423" spans="1:3">
      <c r="A423" t="s">
        <v>463</v>
      </c>
      <c r="B423">
        <v>2021</v>
      </c>
      <c r="C423" t="s">
        <v>618</v>
      </c>
    </row>
    <row r="424" spans="1:3">
      <c r="A424" t="s">
        <v>465</v>
      </c>
      <c r="B424">
        <v>2021</v>
      </c>
      <c r="C424" t="s">
        <v>620</v>
      </c>
    </row>
    <row r="425" spans="1:3">
      <c r="A425" t="s">
        <v>470</v>
      </c>
      <c r="B425">
        <v>2021</v>
      </c>
      <c r="C425" t="s">
        <v>625</v>
      </c>
    </row>
    <row r="426" spans="1:3">
      <c r="A426" t="s">
        <v>472</v>
      </c>
      <c r="B426">
        <v>2021</v>
      </c>
      <c r="C426" t="s">
        <v>625</v>
      </c>
    </row>
    <row r="427" spans="1:3">
      <c r="A427" t="s">
        <v>405</v>
      </c>
      <c r="B427">
        <v>2021</v>
      </c>
      <c r="C427" t="s">
        <v>625</v>
      </c>
    </row>
    <row r="428" spans="1:3">
      <c r="A428" t="s">
        <v>473</v>
      </c>
      <c r="B428">
        <v>2021</v>
      </c>
      <c r="C428" t="s">
        <v>626</v>
      </c>
    </row>
    <row r="429" spans="1:3">
      <c r="A429" t="s">
        <v>477</v>
      </c>
      <c r="B429">
        <v>2021</v>
      </c>
      <c r="C429" t="s">
        <v>625</v>
      </c>
    </row>
    <row r="430" spans="1:3">
      <c r="A430" t="s">
        <v>479</v>
      </c>
      <c r="B430">
        <v>2021</v>
      </c>
      <c r="C430" t="s">
        <v>620</v>
      </c>
    </row>
    <row r="431" spans="1:3">
      <c r="A431" t="s">
        <v>481</v>
      </c>
      <c r="B431">
        <v>2021</v>
      </c>
      <c r="C431" t="s">
        <v>625</v>
      </c>
    </row>
    <row r="432" spans="1:3">
      <c r="A432" t="s">
        <v>482</v>
      </c>
      <c r="B432">
        <v>2021</v>
      </c>
      <c r="C432" t="s">
        <v>625</v>
      </c>
    </row>
    <row r="433" spans="1:3">
      <c r="A433" t="s">
        <v>483</v>
      </c>
      <c r="B433">
        <v>2021</v>
      </c>
      <c r="C433" t="s">
        <v>618</v>
      </c>
    </row>
    <row r="434" spans="1:3">
      <c r="A434" t="s">
        <v>484</v>
      </c>
      <c r="B434">
        <v>2021</v>
      </c>
      <c r="C434" t="s">
        <v>625</v>
      </c>
    </row>
    <row r="435" spans="1:3">
      <c r="A435" t="s">
        <v>485</v>
      </c>
      <c r="B435">
        <v>2021</v>
      </c>
      <c r="C435" t="s">
        <v>622</v>
      </c>
    </row>
    <row r="436" spans="1:3">
      <c r="A436" t="s">
        <v>486</v>
      </c>
      <c r="B436">
        <v>2021</v>
      </c>
      <c r="C436" t="s">
        <v>625</v>
      </c>
    </row>
    <row r="437" spans="1:3">
      <c r="A437" t="s">
        <v>487</v>
      </c>
      <c r="B437">
        <v>2021</v>
      </c>
      <c r="C437" t="s">
        <v>625</v>
      </c>
    </row>
    <row r="438" spans="1:3">
      <c r="A438" t="s">
        <v>488</v>
      </c>
      <c r="B438">
        <v>2021</v>
      </c>
      <c r="C438" t="s">
        <v>625</v>
      </c>
    </row>
    <row r="439" spans="1:3">
      <c r="A439" t="s">
        <v>710</v>
      </c>
      <c r="B439">
        <v>2021</v>
      </c>
      <c r="C439" t="s">
        <v>625</v>
      </c>
    </row>
    <row r="440" spans="1:3">
      <c r="A440" t="s">
        <v>444</v>
      </c>
      <c r="B440">
        <v>2021</v>
      </c>
      <c r="C440" t="s">
        <v>620</v>
      </c>
    </row>
    <row r="441" spans="1:3">
      <c r="A441" t="s">
        <v>445</v>
      </c>
      <c r="B441">
        <v>2021</v>
      </c>
      <c r="C441" t="s">
        <v>625</v>
      </c>
    </row>
    <row r="442" spans="1:3">
      <c r="A442" t="s">
        <v>446</v>
      </c>
      <c r="B442">
        <v>2021</v>
      </c>
      <c r="C442" t="s">
        <v>620</v>
      </c>
    </row>
    <row r="443" spans="1:3">
      <c r="A443" t="s">
        <v>447</v>
      </c>
      <c r="B443">
        <v>2021</v>
      </c>
      <c r="C443" t="s">
        <v>638</v>
      </c>
    </row>
    <row r="444" spans="1:3">
      <c r="A444" t="s">
        <v>448</v>
      </c>
      <c r="B444">
        <v>2021</v>
      </c>
      <c r="C444" t="s">
        <v>618</v>
      </c>
    </row>
    <row r="445" spans="1:3">
      <c r="A445" t="s">
        <v>469</v>
      </c>
      <c r="B445">
        <v>2021</v>
      </c>
      <c r="C445" t="s">
        <v>620</v>
      </c>
    </row>
    <row r="446" spans="1:3">
      <c r="A446" t="s">
        <v>449</v>
      </c>
      <c r="B446">
        <v>2021</v>
      </c>
      <c r="C446" t="s">
        <v>618</v>
      </c>
    </row>
    <row r="447" spans="1:3">
      <c r="A447" t="s">
        <v>711</v>
      </c>
      <c r="B447">
        <v>2021</v>
      </c>
      <c r="C447" t="s">
        <v>625</v>
      </c>
    </row>
    <row r="448" spans="1:3">
      <c r="A448" t="s">
        <v>451</v>
      </c>
      <c r="B448">
        <v>2021</v>
      </c>
      <c r="C448" t="s">
        <v>618</v>
      </c>
    </row>
    <row r="449" spans="1:3">
      <c r="A449" t="s">
        <v>452</v>
      </c>
      <c r="B449">
        <v>2021</v>
      </c>
      <c r="C449" t="s">
        <v>620</v>
      </c>
    </row>
    <row r="450" spans="1:3">
      <c r="A450" t="s">
        <v>453</v>
      </c>
      <c r="B450">
        <v>2021</v>
      </c>
      <c r="C450" t="s">
        <v>625</v>
      </c>
    </row>
    <row r="451" spans="1:3">
      <c r="A451" t="s">
        <v>712</v>
      </c>
      <c r="B451">
        <v>2021</v>
      </c>
      <c r="C451" t="s">
        <v>625</v>
      </c>
    </row>
    <row r="452" spans="1:3">
      <c r="A452" t="s">
        <v>454</v>
      </c>
      <c r="B452">
        <v>2021</v>
      </c>
      <c r="C452" t="s">
        <v>622</v>
      </c>
    </row>
    <row r="453" spans="1:3">
      <c r="A453" t="s">
        <v>713</v>
      </c>
      <c r="B453">
        <v>2021</v>
      </c>
      <c r="C453" t="s">
        <v>625</v>
      </c>
    </row>
    <row r="454" spans="1:3">
      <c r="A454" t="s">
        <v>455</v>
      </c>
      <c r="B454">
        <v>2021</v>
      </c>
      <c r="C454" t="s">
        <v>620</v>
      </c>
    </row>
    <row r="455" spans="1:3">
      <c r="A455" t="s">
        <v>456</v>
      </c>
      <c r="B455">
        <v>2021</v>
      </c>
      <c r="C455" t="s">
        <v>622</v>
      </c>
    </row>
    <row r="456" spans="1:3">
      <c r="A456" t="s">
        <v>457</v>
      </c>
      <c r="B456">
        <v>2021</v>
      </c>
      <c r="C456" t="s">
        <v>618</v>
      </c>
    </row>
    <row r="457" spans="1:3">
      <c r="A457" t="s">
        <v>458</v>
      </c>
      <c r="B457">
        <v>2021</v>
      </c>
      <c r="C457" t="s">
        <v>638</v>
      </c>
    </row>
    <row r="458" spans="1:3">
      <c r="A458" t="s">
        <v>480</v>
      </c>
      <c r="B458">
        <v>2021</v>
      </c>
      <c r="C458" t="s">
        <v>625</v>
      </c>
    </row>
    <row r="459" spans="1:3">
      <c r="A459" t="s">
        <v>478</v>
      </c>
      <c r="B459">
        <v>2021</v>
      </c>
      <c r="C459" t="s">
        <v>638</v>
      </c>
    </row>
    <row r="460" spans="1:3">
      <c r="A460" s="1" t="s">
        <v>468</v>
      </c>
      <c r="B460" s="1">
        <v>2021</v>
      </c>
      <c r="C460" t="s">
        <v>618</v>
      </c>
    </row>
    <row r="461" spans="1:3">
      <c r="A461" s="1" t="s">
        <v>714</v>
      </c>
      <c r="B461" s="1">
        <v>2021</v>
      </c>
      <c r="C461" t="s">
        <v>638</v>
      </c>
    </row>
    <row r="462" spans="1:3">
      <c r="A462" s="1" t="s">
        <v>715</v>
      </c>
      <c r="B462" s="1">
        <v>2021</v>
      </c>
      <c r="C462" t="s">
        <v>618</v>
      </c>
    </row>
    <row r="463" spans="1:3">
      <c r="A463" t="s">
        <v>517</v>
      </c>
      <c r="B463">
        <v>2022</v>
      </c>
      <c r="C463" t="s">
        <v>625</v>
      </c>
    </row>
    <row r="464" spans="1:3">
      <c r="A464" t="s">
        <v>518</v>
      </c>
      <c r="B464">
        <v>2022</v>
      </c>
      <c r="C464" t="s">
        <v>625</v>
      </c>
    </row>
    <row r="465" spans="1:3">
      <c r="A465" t="s">
        <v>519</v>
      </c>
      <c r="B465">
        <v>2022</v>
      </c>
      <c r="C465" t="s">
        <v>625</v>
      </c>
    </row>
    <row r="466" spans="1:3">
      <c r="A466" t="s">
        <v>521</v>
      </c>
      <c r="B466">
        <v>2022</v>
      </c>
      <c r="C466" t="s">
        <v>625</v>
      </c>
    </row>
    <row r="467" spans="1:3">
      <c r="A467" t="s">
        <v>522</v>
      </c>
      <c r="B467">
        <v>2022</v>
      </c>
      <c r="C467" t="s">
        <v>625</v>
      </c>
    </row>
    <row r="468" spans="1:3">
      <c r="A468" t="s">
        <v>523</v>
      </c>
      <c r="B468">
        <v>2022</v>
      </c>
      <c r="C468" t="s">
        <v>620</v>
      </c>
    </row>
    <row r="469" spans="1:3">
      <c r="A469" t="s">
        <v>524</v>
      </c>
      <c r="B469">
        <v>2022</v>
      </c>
      <c r="C469" t="s">
        <v>625</v>
      </c>
    </row>
    <row r="470" spans="1:3">
      <c r="A470" t="s">
        <v>525</v>
      </c>
      <c r="B470">
        <v>2022</v>
      </c>
      <c r="C470" t="s">
        <v>638</v>
      </c>
    </row>
    <row r="471" spans="1:3">
      <c r="A471" t="s">
        <v>526</v>
      </c>
      <c r="B471">
        <v>2022</v>
      </c>
      <c r="C471" t="s">
        <v>625</v>
      </c>
    </row>
    <row r="472" spans="1:3">
      <c r="A472" t="s">
        <v>612</v>
      </c>
      <c r="B472">
        <v>2022</v>
      </c>
      <c r="C472" t="s">
        <v>620</v>
      </c>
    </row>
    <row r="473" spans="1:3">
      <c r="A473" t="s">
        <v>613</v>
      </c>
      <c r="B473">
        <v>2022</v>
      </c>
      <c r="C473" t="s">
        <v>618</v>
      </c>
    </row>
    <row r="474" spans="1:3">
      <c r="A474" t="s">
        <v>716</v>
      </c>
      <c r="B474">
        <v>2022</v>
      </c>
      <c r="C474" t="s">
        <v>620</v>
      </c>
    </row>
    <row r="475" spans="1:3">
      <c r="A475" t="s">
        <v>489</v>
      </c>
      <c r="B475">
        <v>2022</v>
      </c>
      <c r="C475" t="s">
        <v>620</v>
      </c>
    </row>
    <row r="476" spans="1:3">
      <c r="A476" t="s">
        <v>490</v>
      </c>
      <c r="B476">
        <v>2022</v>
      </c>
      <c r="C476" t="s">
        <v>618</v>
      </c>
    </row>
    <row r="477" spans="1:3">
      <c r="A477" t="s">
        <v>491</v>
      </c>
      <c r="B477">
        <v>2022</v>
      </c>
      <c r="C477" t="s">
        <v>618</v>
      </c>
    </row>
    <row r="478" spans="1:3">
      <c r="A478" t="s">
        <v>492</v>
      </c>
      <c r="B478">
        <v>2022</v>
      </c>
      <c r="C478" t="s">
        <v>618</v>
      </c>
    </row>
    <row r="479" spans="1:3">
      <c r="A479" t="s">
        <v>493</v>
      </c>
      <c r="B479">
        <v>2022</v>
      </c>
      <c r="C479" t="s">
        <v>620</v>
      </c>
    </row>
    <row r="480" spans="1:3">
      <c r="A480" t="s">
        <v>494</v>
      </c>
      <c r="B480">
        <v>2022</v>
      </c>
      <c r="C480" t="s">
        <v>638</v>
      </c>
    </row>
    <row r="481" spans="1:3">
      <c r="A481" t="s">
        <v>495</v>
      </c>
      <c r="B481">
        <v>2022</v>
      </c>
      <c r="C481" t="s">
        <v>618</v>
      </c>
    </row>
    <row r="482" spans="1:3">
      <c r="A482" t="s">
        <v>496</v>
      </c>
      <c r="B482">
        <v>2022</v>
      </c>
      <c r="C482" t="s">
        <v>638</v>
      </c>
    </row>
    <row r="483" spans="1:3">
      <c r="A483" t="s">
        <v>497</v>
      </c>
      <c r="B483">
        <v>2022</v>
      </c>
      <c r="C483" t="s">
        <v>618</v>
      </c>
    </row>
    <row r="484" spans="1:3">
      <c r="A484" t="s">
        <v>498</v>
      </c>
      <c r="B484">
        <v>2022</v>
      </c>
      <c r="C484" t="s">
        <v>620</v>
      </c>
    </row>
    <row r="485" spans="1:3">
      <c r="A485" t="s">
        <v>499</v>
      </c>
      <c r="B485">
        <v>2022</v>
      </c>
      <c r="C485" t="s">
        <v>618</v>
      </c>
    </row>
    <row r="486" spans="1:3">
      <c r="A486" t="s">
        <v>500</v>
      </c>
      <c r="B486">
        <v>2022</v>
      </c>
      <c r="C486" t="s">
        <v>618</v>
      </c>
    </row>
    <row r="487" spans="1:3">
      <c r="A487" t="s">
        <v>501</v>
      </c>
      <c r="B487">
        <v>2022</v>
      </c>
      <c r="C487" t="s">
        <v>622</v>
      </c>
    </row>
    <row r="488" spans="1:3">
      <c r="A488" t="s">
        <v>502</v>
      </c>
      <c r="B488">
        <v>2022</v>
      </c>
      <c r="C488" t="s">
        <v>618</v>
      </c>
    </row>
    <row r="489" spans="1:3">
      <c r="A489" t="s">
        <v>503</v>
      </c>
      <c r="B489">
        <v>2022</v>
      </c>
      <c r="C489" t="s">
        <v>620</v>
      </c>
    </row>
    <row r="490" spans="1:3">
      <c r="A490" t="s">
        <v>504</v>
      </c>
      <c r="B490">
        <v>2022</v>
      </c>
      <c r="C490" t="s">
        <v>620</v>
      </c>
    </row>
    <row r="491" spans="1:3">
      <c r="A491" t="s">
        <v>505</v>
      </c>
      <c r="B491">
        <v>2022</v>
      </c>
      <c r="C491" t="s">
        <v>618</v>
      </c>
    </row>
    <row r="492" spans="1:3">
      <c r="A492" t="s">
        <v>506</v>
      </c>
      <c r="B492">
        <v>2022</v>
      </c>
      <c r="C492" t="s">
        <v>620</v>
      </c>
    </row>
    <row r="493" spans="1:3">
      <c r="A493" t="s">
        <v>507</v>
      </c>
      <c r="B493">
        <v>2022</v>
      </c>
      <c r="C493" t="s">
        <v>620</v>
      </c>
    </row>
    <row r="494" spans="1:3">
      <c r="A494" t="s">
        <v>717</v>
      </c>
      <c r="B494">
        <v>2022</v>
      </c>
      <c r="C494" t="s">
        <v>620</v>
      </c>
    </row>
    <row r="495" spans="1:3">
      <c r="A495" t="s">
        <v>508</v>
      </c>
      <c r="B495">
        <v>2022</v>
      </c>
      <c r="C495" t="s">
        <v>618</v>
      </c>
    </row>
    <row r="496" spans="1:3">
      <c r="A496" t="s">
        <v>509</v>
      </c>
      <c r="B496">
        <v>2022</v>
      </c>
      <c r="C496" t="s">
        <v>618</v>
      </c>
    </row>
    <row r="497" spans="1:3">
      <c r="A497" t="s">
        <v>510</v>
      </c>
      <c r="B497">
        <v>2022</v>
      </c>
      <c r="C497" t="s">
        <v>620</v>
      </c>
    </row>
    <row r="498" spans="1:3">
      <c r="A498" t="s">
        <v>555</v>
      </c>
      <c r="B498">
        <v>2023</v>
      </c>
      <c r="C498" t="s">
        <v>626</v>
      </c>
    </row>
    <row r="499" spans="1:3">
      <c r="A499" t="s">
        <v>556</v>
      </c>
      <c r="B499">
        <v>2023</v>
      </c>
      <c r="C499" t="s">
        <v>618</v>
      </c>
    </row>
    <row r="500" spans="1:3">
      <c r="A500" t="s">
        <v>562</v>
      </c>
      <c r="B500">
        <v>2023</v>
      </c>
      <c r="C500" t="s">
        <v>620</v>
      </c>
    </row>
    <row r="501" spans="1:3">
      <c r="A501" t="s">
        <v>563</v>
      </c>
      <c r="B501">
        <v>2023</v>
      </c>
      <c r="C501" t="s">
        <v>626</v>
      </c>
    </row>
    <row r="502" spans="1:3">
      <c r="A502" t="s">
        <v>568</v>
      </c>
      <c r="B502">
        <v>2023</v>
      </c>
      <c r="C502" t="s">
        <v>622</v>
      </c>
    </row>
    <row r="503" spans="1:3">
      <c r="A503" t="s">
        <v>569</v>
      </c>
      <c r="B503">
        <v>2023</v>
      </c>
      <c r="C503" t="s">
        <v>625</v>
      </c>
    </row>
    <row r="504" spans="1:3">
      <c r="A504" t="s">
        <v>570</v>
      </c>
      <c r="B504">
        <v>2023</v>
      </c>
      <c r="C504" t="s">
        <v>618</v>
      </c>
    </row>
    <row r="505" spans="1:3">
      <c r="A505" t="s">
        <v>573</v>
      </c>
      <c r="B505">
        <v>2023</v>
      </c>
      <c r="C505" t="s">
        <v>625</v>
      </c>
    </row>
    <row r="506" spans="1:3">
      <c r="A506" t="s">
        <v>574</v>
      </c>
      <c r="B506">
        <v>2023</v>
      </c>
      <c r="C506" t="s">
        <v>625</v>
      </c>
    </row>
    <row r="507" spans="1:3">
      <c r="A507" t="s">
        <v>575</v>
      </c>
      <c r="B507">
        <v>2023</v>
      </c>
      <c r="C507" t="s">
        <v>625</v>
      </c>
    </row>
    <row r="508" spans="1:3">
      <c r="A508" t="s">
        <v>538</v>
      </c>
      <c r="B508">
        <v>2023</v>
      </c>
      <c r="C508" t="s">
        <v>625</v>
      </c>
    </row>
    <row r="509" spans="1:3">
      <c r="A509" t="s">
        <v>543</v>
      </c>
      <c r="B509">
        <v>2023</v>
      </c>
      <c r="C509" t="s">
        <v>625</v>
      </c>
    </row>
    <row r="510" spans="1:3">
      <c r="A510" t="s">
        <v>614</v>
      </c>
      <c r="B510">
        <v>2023</v>
      </c>
      <c r="C510" t="s">
        <v>620</v>
      </c>
    </row>
    <row r="511" spans="1:3">
      <c r="A511" t="s">
        <v>718</v>
      </c>
      <c r="B511">
        <v>2023</v>
      </c>
      <c r="C511" t="s">
        <v>618</v>
      </c>
    </row>
    <row r="512" spans="1:3">
      <c r="A512" t="s">
        <v>615</v>
      </c>
      <c r="B512">
        <v>2023</v>
      </c>
      <c r="C512" t="s">
        <v>684</v>
      </c>
    </row>
    <row r="513" spans="1:3">
      <c r="A513" t="s">
        <v>616</v>
      </c>
      <c r="B513">
        <v>2023</v>
      </c>
      <c r="C513" t="s">
        <v>620</v>
      </c>
    </row>
    <row r="514" spans="1:3">
      <c r="A514" t="s">
        <v>527</v>
      </c>
      <c r="B514">
        <v>2023</v>
      </c>
      <c r="C514" t="s">
        <v>618</v>
      </c>
    </row>
    <row r="515" spans="1:3">
      <c r="A515" t="s">
        <v>528</v>
      </c>
      <c r="B515">
        <v>2023</v>
      </c>
      <c r="C515" t="s">
        <v>618</v>
      </c>
    </row>
    <row r="516" spans="1:3">
      <c r="A516" t="s">
        <v>529</v>
      </c>
      <c r="B516">
        <v>2023</v>
      </c>
      <c r="C516" t="s">
        <v>638</v>
      </c>
    </row>
    <row r="517" spans="1:3">
      <c r="A517" t="s">
        <v>530</v>
      </c>
      <c r="B517">
        <v>2023</v>
      </c>
      <c r="C517" t="s">
        <v>638</v>
      </c>
    </row>
    <row r="518" spans="1:3">
      <c r="A518" t="s">
        <v>531</v>
      </c>
      <c r="B518">
        <v>2023</v>
      </c>
      <c r="C518" t="s">
        <v>620</v>
      </c>
    </row>
    <row r="519" spans="1:3">
      <c r="A519" t="s">
        <v>532</v>
      </c>
      <c r="B519">
        <v>2023</v>
      </c>
      <c r="C519" t="s">
        <v>638</v>
      </c>
    </row>
    <row r="520" spans="1:3">
      <c r="A520" t="s">
        <v>533</v>
      </c>
      <c r="B520">
        <v>2023</v>
      </c>
      <c r="C520" t="s">
        <v>620</v>
      </c>
    </row>
    <row r="521" spans="1:3">
      <c r="A521" t="s">
        <v>566</v>
      </c>
      <c r="B521">
        <v>2023</v>
      </c>
      <c r="C521" t="s">
        <v>625</v>
      </c>
    </row>
    <row r="522" spans="1:3">
      <c r="A522" t="s">
        <v>534</v>
      </c>
      <c r="B522">
        <v>2023</v>
      </c>
      <c r="C522" t="s">
        <v>620</v>
      </c>
    </row>
    <row r="523" spans="1:3">
      <c r="A523" t="s">
        <v>535</v>
      </c>
      <c r="B523">
        <v>2023</v>
      </c>
      <c r="C523" t="s">
        <v>625</v>
      </c>
    </row>
    <row r="524" spans="1:3">
      <c r="A524" t="s">
        <v>536</v>
      </c>
      <c r="B524">
        <v>2023</v>
      </c>
      <c r="C524" t="s">
        <v>618</v>
      </c>
    </row>
    <row r="525" spans="1:3">
      <c r="A525" t="s">
        <v>537</v>
      </c>
      <c r="B525">
        <v>2023</v>
      </c>
      <c r="C525" t="s">
        <v>618</v>
      </c>
    </row>
    <row r="526" spans="1:3">
      <c r="A526" t="s">
        <v>539</v>
      </c>
      <c r="B526">
        <v>2023</v>
      </c>
      <c r="C526" t="s">
        <v>620</v>
      </c>
    </row>
    <row r="527" spans="1:3">
      <c r="A527" t="s">
        <v>572</v>
      </c>
      <c r="B527">
        <v>2023</v>
      </c>
      <c r="C527" t="s">
        <v>625</v>
      </c>
    </row>
    <row r="528" spans="1:3">
      <c r="A528" t="s">
        <v>540</v>
      </c>
      <c r="B528">
        <v>2023</v>
      </c>
      <c r="C528" t="s">
        <v>620</v>
      </c>
    </row>
    <row r="529" spans="1:3">
      <c r="A529" t="s">
        <v>541</v>
      </c>
      <c r="B529">
        <v>2023</v>
      </c>
      <c r="C529" t="s">
        <v>618</v>
      </c>
    </row>
    <row r="530" spans="1:3">
      <c r="A530" t="s">
        <v>542</v>
      </c>
      <c r="B530">
        <v>2023</v>
      </c>
      <c r="C530" t="s">
        <v>620</v>
      </c>
    </row>
    <row r="531" spans="1:3">
      <c r="A531" t="s">
        <v>544</v>
      </c>
      <c r="B531">
        <v>2023</v>
      </c>
      <c r="C531" t="s">
        <v>620</v>
      </c>
    </row>
    <row r="532" spans="1:3">
      <c r="A532" t="s">
        <v>545</v>
      </c>
      <c r="B532">
        <v>2023</v>
      </c>
      <c r="C532" t="s">
        <v>638</v>
      </c>
    </row>
    <row r="533" spans="1:3">
      <c r="A533" t="s">
        <v>546</v>
      </c>
      <c r="B533">
        <v>2023</v>
      </c>
      <c r="C533" t="s">
        <v>620</v>
      </c>
    </row>
    <row r="534" spans="1:3">
      <c r="A534" t="s">
        <v>547</v>
      </c>
      <c r="B534">
        <v>2023</v>
      </c>
      <c r="C534" t="s">
        <v>620</v>
      </c>
    </row>
    <row r="535" spans="1:3">
      <c r="A535" t="s">
        <v>548</v>
      </c>
      <c r="B535">
        <v>2023</v>
      </c>
      <c r="C535" t="s">
        <v>620</v>
      </c>
    </row>
    <row r="536" spans="1:3">
      <c r="A536" t="s">
        <v>549</v>
      </c>
      <c r="B536">
        <v>2023</v>
      </c>
      <c r="C536" t="s">
        <v>618</v>
      </c>
    </row>
    <row r="537" spans="1:3">
      <c r="A537" t="s">
        <v>550</v>
      </c>
      <c r="B537">
        <v>2023</v>
      </c>
      <c r="C537" t="s">
        <v>618</v>
      </c>
    </row>
    <row r="538" spans="1:3">
      <c r="A538" t="s">
        <v>551</v>
      </c>
      <c r="B538">
        <v>2023</v>
      </c>
      <c r="C538" t="s">
        <v>618</v>
      </c>
    </row>
    <row r="539" spans="1:3">
      <c r="A539" s="1" t="s">
        <v>558</v>
      </c>
      <c r="B539" s="1">
        <v>2023</v>
      </c>
      <c r="C539" t="s">
        <v>626</v>
      </c>
    </row>
    <row r="540" spans="1:3">
      <c r="A540" s="1" t="s">
        <v>559</v>
      </c>
      <c r="B540" s="1">
        <v>2023</v>
      </c>
      <c r="C540" t="s">
        <v>626</v>
      </c>
    </row>
    <row r="541" spans="1:3">
      <c r="A541" s="1" t="s">
        <v>560</v>
      </c>
      <c r="B541" s="1">
        <v>2023</v>
      </c>
      <c r="C541" t="s">
        <v>626</v>
      </c>
    </row>
    <row r="542" spans="1:3">
      <c r="A542" s="1" t="s">
        <v>564</v>
      </c>
      <c r="B542" s="1">
        <v>2023</v>
      </c>
      <c r="C542" t="s">
        <v>626</v>
      </c>
    </row>
    <row r="543" spans="1:3">
      <c r="A543" s="1" t="s">
        <v>565</v>
      </c>
      <c r="B543" s="1">
        <v>2023</v>
      </c>
      <c r="C543" t="s">
        <v>625</v>
      </c>
    </row>
    <row r="544" spans="1:3">
      <c r="A544" s="1" t="s">
        <v>571</v>
      </c>
      <c r="B544" s="1">
        <v>2023</v>
      </c>
      <c r="C544" t="s">
        <v>620</v>
      </c>
    </row>
    <row r="545" spans="1:3">
      <c r="A545" t="s">
        <v>577</v>
      </c>
      <c r="B545">
        <v>2024</v>
      </c>
      <c r="C545" t="s">
        <v>620</v>
      </c>
    </row>
    <row r="546" spans="1:3">
      <c r="A546" t="s">
        <v>578</v>
      </c>
      <c r="B546">
        <v>2024</v>
      </c>
      <c r="C546" t="s">
        <v>618</v>
      </c>
    </row>
    <row r="547" spans="1:3">
      <c r="A547" t="s">
        <v>579</v>
      </c>
      <c r="B547">
        <v>2024</v>
      </c>
      <c r="C547" t="s">
        <v>620</v>
      </c>
    </row>
    <row r="548" spans="1:3">
      <c r="A548" t="s">
        <v>593</v>
      </c>
      <c r="B548">
        <v>2024</v>
      </c>
      <c r="C548" t="s">
        <v>625</v>
      </c>
    </row>
    <row r="549" spans="1:3">
      <c r="A549" t="s">
        <v>581</v>
      </c>
      <c r="B549">
        <v>2024</v>
      </c>
      <c r="C549" t="s">
        <v>620</v>
      </c>
    </row>
    <row r="550" spans="1:3">
      <c r="A550" t="s">
        <v>583</v>
      </c>
      <c r="B550">
        <v>2024</v>
      </c>
      <c r="C550" t="s">
        <v>620</v>
      </c>
    </row>
    <row r="551" spans="1:3">
      <c r="A551" t="s">
        <v>584</v>
      </c>
      <c r="B551">
        <v>2024</v>
      </c>
      <c r="C551" t="s">
        <v>620</v>
      </c>
    </row>
    <row r="552" spans="1:3">
      <c r="A552" s="1" t="s">
        <v>540</v>
      </c>
      <c r="B552" s="1">
        <v>2024</v>
      </c>
      <c r="C552" t="s">
        <v>620</v>
      </c>
    </row>
    <row r="553" spans="1:3">
      <c r="A553" t="s">
        <v>580</v>
      </c>
      <c r="B553">
        <v>2024</v>
      </c>
      <c r="C553" t="s">
        <v>618</v>
      </c>
    </row>
    <row r="554" spans="1:3">
      <c r="A554" t="s">
        <v>581</v>
      </c>
      <c r="B554">
        <v>2024</v>
      </c>
      <c r="C554" t="s">
        <v>618</v>
      </c>
    </row>
    <row r="555" spans="1:3">
      <c r="A555" t="s">
        <v>582</v>
      </c>
      <c r="B555">
        <v>2024</v>
      </c>
      <c r="C555" t="s">
        <v>620</v>
      </c>
    </row>
    <row r="556" spans="1:3">
      <c r="A556" t="s">
        <v>585</v>
      </c>
      <c r="B556">
        <v>2024</v>
      </c>
      <c r="C556" t="s">
        <v>620</v>
      </c>
    </row>
    <row r="557" spans="1:3">
      <c r="A557" t="s">
        <v>590</v>
      </c>
      <c r="B557">
        <v>2024</v>
      </c>
      <c r="C557" t="s">
        <v>625</v>
      </c>
    </row>
    <row r="558" spans="1:3">
      <c r="A558" t="s">
        <v>591</v>
      </c>
      <c r="B558">
        <v>2024</v>
      </c>
      <c r="C558" t="s">
        <v>638</v>
      </c>
    </row>
    <row r="559" spans="1:3">
      <c r="A559" s="1" t="s">
        <v>592</v>
      </c>
      <c r="B559" s="1">
        <v>2024</v>
      </c>
      <c r="C559" t="s">
        <v>625</v>
      </c>
    </row>
    <row r="560" spans="1:3">
      <c r="A560" t="s">
        <v>593</v>
      </c>
      <c r="B560">
        <v>2024</v>
      </c>
      <c r="C560" t="s">
        <v>625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7D53-7EED-41DB-B54A-A7304913BBB5}">
  <dimension ref="A1:D11"/>
  <sheetViews>
    <sheetView workbookViewId="0">
      <selection activeCell="B13" sqref="B13"/>
    </sheetView>
  </sheetViews>
  <sheetFormatPr baseColWidth="10" defaultRowHeight="14.25"/>
  <sheetData>
    <row r="1" spans="1:4" ht="15">
      <c r="A1" s="10" t="s">
        <v>728</v>
      </c>
      <c r="B1" s="10" t="s">
        <v>1</v>
      </c>
      <c r="C1" s="10" t="s">
        <v>617</v>
      </c>
      <c r="D1" s="10" t="s">
        <v>729</v>
      </c>
    </row>
    <row r="2" spans="1:4">
      <c r="A2" t="s">
        <v>732</v>
      </c>
      <c r="B2">
        <v>1888</v>
      </c>
      <c r="C2" t="s">
        <v>638</v>
      </c>
      <c r="D2" t="s">
        <v>733</v>
      </c>
    </row>
    <row r="3" spans="1:4">
      <c r="A3" s="3" t="s">
        <v>736</v>
      </c>
      <c r="B3">
        <v>1903</v>
      </c>
      <c r="C3" t="s">
        <v>638</v>
      </c>
      <c r="D3" t="s">
        <v>754</v>
      </c>
    </row>
    <row r="4" spans="1:4">
      <c r="A4" s="3" t="s">
        <v>737</v>
      </c>
      <c r="B4" s="5">
        <v>1955</v>
      </c>
      <c r="C4" s="3" t="s">
        <v>638</v>
      </c>
      <c r="D4" t="s">
        <v>738</v>
      </c>
    </row>
    <row r="5" spans="1:4">
      <c r="A5" s="1" t="s">
        <v>741</v>
      </c>
      <c r="B5" s="1">
        <v>1990</v>
      </c>
      <c r="C5" t="s">
        <v>638</v>
      </c>
      <c r="D5" t="s">
        <v>742</v>
      </c>
    </row>
    <row r="6" spans="1:4">
      <c r="A6" t="s">
        <v>744</v>
      </c>
      <c r="B6">
        <v>2010</v>
      </c>
      <c r="C6" t="s">
        <v>638</v>
      </c>
      <c r="D6" t="s">
        <v>745</v>
      </c>
    </row>
    <row r="7" spans="1:4">
      <c r="A7" s="3" t="s">
        <v>746</v>
      </c>
      <c r="B7">
        <v>2011</v>
      </c>
      <c r="C7" t="s">
        <v>638</v>
      </c>
      <c r="D7" t="s">
        <v>743</v>
      </c>
    </row>
    <row r="8" spans="1:4">
      <c r="A8" s="3" t="s">
        <v>748</v>
      </c>
      <c r="B8" s="5">
        <v>2011</v>
      </c>
      <c r="C8" t="s">
        <v>638</v>
      </c>
      <c r="D8" t="s">
        <v>743</v>
      </c>
    </row>
    <row r="9" spans="1:4" ht="15">
      <c r="A9" s="11" t="s">
        <v>1036</v>
      </c>
      <c r="B9" s="5">
        <v>2013</v>
      </c>
      <c r="C9" t="s">
        <v>638</v>
      </c>
      <c r="D9" t="s">
        <v>830</v>
      </c>
    </row>
    <row r="10" spans="1:4">
      <c r="A10" s="3" t="s">
        <v>749</v>
      </c>
      <c r="B10" s="5">
        <v>2016</v>
      </c>
      <c r="C10" t="s">
        <v>638</v>
      </c>
      <c r="D10" s="3" t="s">
        <v>750</v>
      </c>
    </row>
    <row r="11" spans="1:4">
      <c r="A11" t="s">
        <v>752</v>
      </c>
      <c r="B11">
        <v>2019</v>
      </c>
      <c r="C11" t="s">
        <v>638</v>
      </c>
      <c r="D11" t="s">
        <v>759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8175-E654-4E3B-B4DB-6244309416C6}">
  <dimension ref="A1:F49"/>
  <sheetViews>
    <sheetView workbookViewId="0">
      <selection activeCell="A24" sqref="A24:D24"/>
    </sheetView>
  </sheetViews>
  <sheetFormatPr baseColWidth="10" defaultRowHeight="14.25"/>
  <sheetData>
    <row r="1" spans="1:6" ht="15">
      <c r="A1" s="10" t="s">
        <v>728</v>
      </c>
      <c r="B1" s="10" t="s">
        <v>1</v>
      </c>
      <c r="C1" s="10" t="s">
        <v>617</v>
      </c>
      <c r="D1" s="10" t="s">
        <v>729</v>
      </c>
      <c r="E1" s="10" t="s">
        <v>730</v>
      </c>
      <c r="F1" s="10" t="s">
        <v>731</v>
      </c>
    </row>
    <row r="2" spans="1:6">
      <c r="A2" t="s">
        <v>732</v>
      </c>
      <c r="B2">
        <v>1888</v>
      </c>
      <c r="C2" t="s">
        <v>638</v>
      </c>
      <c r="D2" t="s">
        <v>733</v>
      </c>
      <c r="E2" t="s">
        <v>734</v>
      </c>
      <c r="F2" t="s">
        <v>735</v>
      </c>
    </row>
    <row r="3" spans="1:6">
      <c r="A3" s="3" t="s">
        <v>736</v>
      </c>
      <c r="B3">
        <v>1903</v>
      </c>
      <c r="C3" t="s">
        <v>638</v>
      </c>
      <c r="D3" t="s">
        <v>754</v>
      </c>
      <c r="E3" t="s">
        <v>734</v>
      </c>
      <c r="F3" t="s">
        <v>735</v>
      </c>
    </row>
    <row r="4" spans="1:6">
      <c r="A4" s="3" t="s">
        <v>737</v>
      </c>
      <c r="B4" s="5">
        <v>1955</v>
      </c>
      <c r="C4" s="3" t="s">
        <v>638</v>
      </c>
      <c r="D4" t="s">
        <v>738</v>
      </c>
      <c r="E4" t="s">
        <v>734</v>
      </c>
      <c r="F4" t="s">
        <v>735</v>
      </c>
    </row>
    <row r="5" spans="1:6">
      <c r="A5" t="s">
        <v>44</v>
      </c>
      <c r="B5">
        <v>1980</v>
      </c>
      <c r="C5" t="s">
        <v>638</v>
      </c>
      <c r="D5" t="s">
        <v>755</v>
      </c>
      <c r="E5" t="s">
        <v>739</v>
      </c>
      <c r="F5" t="s">
        <v>740</v>
      </c>
    </row>
    <row r="6" spans="1:6">
      <c r="A6" t="s">
        <v>644</v>
      </c>
      <c r="B6">
        <v>1985</v>
      </c>
      <c r="C6" t="s">
        <v>638</v>
      </c>
      <c r="D6" t="s">
        <v>756</v>
      </c>
      <c r="E6" t="s">
        <v>739</v>
      </c>
      <c r="F6" t="s">
        <v>740</v>
      </c>
    </row>
    <row r="7" spans="1:6">
      <c r="A7" t="s">
        <v>647</v>
      </c>
      <c r="B7">
        <v>1987</v>
      </c>
      <c r="C7" t="s">
        <v>638</v>
      </c>
      <c r="D7" t="s">
        <v>756</v>
      </c>
      <c r="E7" t="s">
        <v>739</v>
      </c>
      <c r="F7" t="s">
        <v>740</v>
      </c>
    </row>
    <row r="8" spans="1:6">
      <c r="A8" t="s">
        <v>649</v>
      </c>
      <c r="B8">
        <v>1987</v>
      </c>
      <c r="C8" t="s">
        <v>638</v>
      </c>
      <c r="D8" t="s">
        <v>756</v>
      </c>
      <c r="E8" t="s">
        <v>739</v>
      </c>
      <c r="F8" t="s">
        <v>740</v>
      </c>
    </row>
    <row r="9" spans="1:6">
      <c r="A9" s="1" t="s">
        <v>84</v>
      </c>
      <c r="B9" s="1">
        <v>1987</v>
      </c>
      <c r="C9" t="s">
        <v>638</v>
      </c>
      <c r="D9" t="s">
        <v>756</v>
      </c>
      <c r="E9" t="s">
        <v>739</v>
      </c>
      <c r="F9" t="s">
        <v>740</v>
      </c>
    </row>
    <row r="10" spans="1:6">
      <c r="A10" s="1" t="s">
        <v>741</v>
      </c>
      <c r="B10" s="1">
        <v>1990</v>
      </c>
      <c r="C10" t="s">
        <v>638</v>
      </c>
      <c r="D10" t="s">
        <v>742</v>
      </c>
      <c r="E10" t="s">
        <v>734</v>
      </c>
      <c r="F10" t="s">
        <v>735</v>
      </c>
    </row>
    <row r="11" spans="1:6">
      <c r="A11" t="s">
        <v>157</v>
      </c>
      <c r="B11">
        <v>2001</v>
      </c>
      <c r="C11" t="s">
        <v>638</v>
      </c>
      <c r="D11" t="s">
        <v>756</v>
      </c>
      <c r="E11" t="s">
        <v>739</v>
      </c>
      <c r="F11" t="s">
        <v>740</v>
      </c>
    </row>
    <row r="12" spans="1:6">
      <c r="A12" t="s">
        <v>194</v>
      </c>
      <c r="B12">
        <v>2006</v>
      </c>
      <c r="C12" t="s">
        <v>638</v>
      </c>
      <c r="D12" t="s">
        <v>743</v>
      </c>
      <c r="E12" t="s">
        <v>734</v>
      </c>
      <c r="F12" t="s">
        <v>735</v>
      </c>
    </row>
    <row r="13" spans="1:6">
      <c r="A13" t="s">
        <v>672</v>
      </c>
      <c r="B13">
        <v>2008</v>
      </c>
      <c r="C13" t="s">
        <v>638</v>
      </c>
      <c r="D13" t="s">
        <v>743</v>
      </c>
      <c r="E13" t="s">
        <v>734</v>
      </c>
      <c r="F13" t="s">
        <v>735</v>
      </c>
    </row>
    <row r="14" spans="1:6">
      <c r="A14" t="s">
        <v>744</v>
      </c>
      <c r="B14">
        <v>2010</v>
      </c>
      <c r="C14" t="s">
        <v>638</v>
      </c>
      <c r="D14" t="s">
        <v>745</v>
      </c>
      <c r="E14" t="s">
        <v>734</v>
      </c>
      <c r="F14" t="s">
        <v>735</v>
      </c>
    </row>
    <row r="15" spans="1:6">
      <c r="A15" t="s">
        <v>227</v>
      </c>
      <c r="B15">
        <v>2010</v>
      </c>
      <c r="C15" t="s">
        <v>638</v>
      </c>
      <c r="D15" t="s">
        <v>756</v>
      </c>
      <c r="E15" t="s">
        <v>739</v>
      </c>
      <c r="F15" t="s">
        <v>740</v>
      </c>
    </row>
    <row r="16" spans="1:6">
      <c r="A16" t="s">
        <v>228</v>
      </c>
      <c r="B16">
        <v>2010</v>
      </c>
      <c r="C16" t="s">
        <v>638</v>
      </c>
      <c r="D16" t="s">
        <v>756</v>
      </c>
      <c r="E16" t="s">
        <v>739</v>
      </c>
      <c r="F16" t="s">
        <v>740</v>
      </c>
    </row>
    <row r="17" spans="1:6">
      <c r="A17" s="1" t="s">
        <v>232</v>
      </c>
      <c r="B17" s="1">
        <v>2010</v>
      </c>
      <c r="C17" t="s">
        <v>638</v>
      </c>
      <c r="D17" t="s">
        <v>756</v>
      </c>
      <c r="E17" t="s">
        <v>739</v>
      </c>
      <c r="F17" t="s">
        <v>740</v>
      </c>
    </row>
    <row r="18" spans="1:6">
      <c r="A18" s="3" t="s">
        <v>746</v>
      </c>
      <c r="B18">
        <v>2011</v>
      </c>
      <c r="C18" t="s">
        <v>638</v>
      </c>
      <c r="D18" t="s">
        <v>743</v>
      </c>
      <c r="E18" t="s">
        <v>734</v>
      </c>
      <c r="F18" t="s">
        <v>735</v>
      </c>
    </row>
    <row r="19" spans="1:6">
      <c r="A19" t="s">
        <v>250</v>
      </c>
      <c r="B19">
        <v>2011</v>
      </c>
      <c r="C19" t="s">
        <v>638</v>
      </c>
      <c r="D19" t="s">
        <v>738</v>
      </c>
      <c r="E19" t="s">
        <v>734</v>
      </c>
      <c r="F19" t="s">
        <v>735</v>
      </c>
    </row>
    <row r="20" spans="1:6">
      <c r="A20" t="s">
        <v>683</v>
      </c>
      <c r="B20">
        <v>2011</v>
      </c>
      <c r="C20" t="s">
        <v>638</v>
      </c>
      <c r="D20" t="s">
        <v>738</v>
      </c>
      <c r="E20" t="s">
        <v>734</v>
      </c>
      <c r="F20" t="s">
        <v>735</v>
      </c>
    </row>
    <row r="21" spans="1:6">
      <c r="A21" t="s">
        <v>256</v>
      </c>
      <c r="B21">
        <v>2012</v>
      </c>
      <c r="C21" t="s">
        <v>638</v>
      </c>
      <c r="D21" t="s">
        <v>756</v>
      </c>
      <c r="E21" t="s">
        <v>739</v>
      </c>
      <c r="F21" t="s">
        <v>740</v>
      </c>
    </row>
    <row r="22" spans="1:6">
      <c r="A22" t="s">
        <v>258</v>
      </c>
      <c r="B22">
        <v>2012</v>
      </c>
      <c r="C22" t="s">
        <v>638</v>
      </c>
      <c r="D22" t="s">
        <v>743</v>
      </c>
      <c r="E22" t="s">
        <v>734</v>
      </c>
      <c r="F22" t="s">
        <v>735</v>
      </c>
    </row>
    <row r="23" spans="1:6">
      <c r="A23" t="s">
        <v>685</v>
      </c>
      <c r="B23">
        <v>2012</v>
      </c>
      <c r="C23" t="s">
        <v>638</v>
      </c>
      <c r="D23" t="s">
        <v>738</v>
      </c>
      <c r="E23" t="s">
        <v>734</v>
      </c>
      <c r="F23" t="s">
        <v>735</v>
      </c>
    </row>
    <row r="24" spans="1:6" ht="15">
      <c r="A24" s="11" t="s">
        <v>1036</v>
      </c>
      <c r="B24">
        <v>2013</v>
      </c>
      <c r="C24" t="s">
        <v>638</v>
      </c>
      <c r="D24" t="s">
        <v>830</v>
      </c>
      <c r="E24" t="s">
        <v>734</v>
      </c>
      <c r="F24" t="s">
        <v>735</v>
      </c>
    </row>
    <row r="25" spans="1:6">
      <c r="A25" t="s">
        <v>280</v>
      </c>
      <c r="B25">
        <v>2013</v>
      </c>
      <c r="C25" t="s">
        <v>638</v>
      </c>
      <c r="D25" t="s">
        <v>747</v>
      </c>
      <c r="E25" t="s">
        <v>734</v>
      </c>
      <c r="F25" t="s">
        <v>735</v>
      </c>
    </row>
    <row r="26" spans="1:6">
      <c r="A26" s="3" t="s">
        <v>748</v>
      </c>
      <c r="B26" s="4">
        <v>2011</v>
      </c>
      <c r="C26" t="s">
        <v>638</v>
      </c>
      <c r="D26" t="s">
        <v>743</v>
      </c>
      <c r="E26" t="s">
        <v>734</v>
      </c>
      <c r="F26" t="s">
        <v>735</v>
      </c>
    </row>
    <row r="27" spans="1:6">
      <c r="A27" t="s">
        <v>302</v>
      </c>
      <c r="B27">
        <v>2015</v>
      </c>
      <c r="C27" t="s">
        <v>638</v>
      </c>
      <c r="D27" t="s">
        <v>756</v>
      </c>
      <c r="E27" t="s">
        <v>739</v>
      </c>
      <c r="F27" t="s">
        <v>740</v>
      </c>
    </row>
    <row r="28" spans="1:6">
      <c r="A28" t="s">
        <v>314</v>
      </c>
      <c r="B28">
        <v>2016</v>
      </c>
      <c r="C28" t="s">
        <v>638</v>
      </c>
      <c r="D28" t="s">
        <v>743</v>
      </c>
      <c r="E28" t="s">
        <v>734</v>
      </c>
      <c r="F28" t="s">
        <v>735</v>
      </c>
    </row>
    <row r="29" spans="1:6">
      <c r="A29" s="3" t="s">
        <v>749</v>
      </c>
      <c r="B29" s="5">
        <v>2016</v>
      </c>
      <c r="C29" t="s">
        <v>638</v>
      </c>
      <c r="D29" s="3" t="s">
        <v>750</v>
      </c>
      <c r="E29" t="s">
        <v>734</v>
      </c>
      <c r="F29" t="s">
        <v>735</v>
      </c>
    </row>
    <row r="30" spans="1:6">
      <c r="A30" t="s">
        <v>353</v>
      </c>
      <c r="B30">
        <v>2017</v>
      </c>
      <c r="C30" t="s">
        <v>638</v>
      </c>
      <c r="D30" t="s">
        <v>756</v>
      </c>
      <c r="E30" t="s">
        <v>739</v>
      </c>
      <c r="F30" t="s">
        <v>740</v>
      </c>
    </row>
    <row r="31" spans="1:6">
      <c r="A31" t="s">
        <v>361</v>
      </c>
      <c r="B31">
        <v>2018</v>
      </c>
      <c r="C31" t="s">
        <v>638</v>
      </c>
      <c r="D31" t="s">
        <v>756</v>
      </c>
      <c r="E31" t="s">
        <v>739</v>
      </c>
      <c r="F31" t="s">
        <v>740</v>
      </c>
    </row>
    <row r="32" spans="1:6">
      <c r="A32" t="s">
        <v>706</v>
      </c>
      <c r="B32">
        <v>2018</v>
      </c>
      <c r="C32" t="s">
        <v>638</v>
      </c>
      <c r="D32" t="s">
        <v>759</v>
      </c>
      <c r="E32" t="s">
        <v>734</v>
      </c>
      <c r="F32" t="s">
        <v>735</v>
      </c>
    </row>
    <row r="33" spans="1:6">
      <c r="A33" t="s">
        <v>365</v>
      </c>
      <c r="B33">
        <v>2018</v>
      </c>
      <c r="C33" t="s">
        <v>638</v>
      </c>
      <c r="D33" t="s">
        <v>745</v>
      </c>
      <c r="E33" t="s">
        <v>734</v>
      </c>
      <c r="F33" t="s">
        <v>735</v>
      </c>
    </row>
    <row r="34" spans="1:6">
      <c r="A34" t="s">
        <v>377</v>
      </c>
      <c r="B34">
        <v>2018</v>
      </c>
      <c r="C34" t="s">
        <v>638</v>
      </c>
      <c r="D34" t="s">
        <v>738</v>
      </c>
      <c r="E34" t="s">
        <v>734</v>
      </c>
      <c r="F34" t="s">
        <v>735</v>
      </c>
    </row>
    <row r="35" spans="1:6">
      <c r="A35" t="s">
        <v>752</v>
      </c>
      <c r="B35">
        <v>2019</v>
      </c>
      <c r="C35" t="s">
        <v>638</v>
      </c>
      <c r="D35" t="s">
        <v>759</v>
      </c>
      <c r="E35" t="s">
        <v>734</v>
      </c>
      <c r="F35" t="s">
        <v>735</v>
      </c>
    </row>
    <row r="36" spans="1:6">
      <c r="A36" t="s">
        <v>760</v>
      </c>
      <c r="B36">
        <v>2019</v>
      </c>
      <c r="C36" t="s">
        <v>638</v>
      </c>
      <c r="D36" t="s">
        <v>759</v>
      </c>
      <c r="E36" t="s">
        <v>734</v>
      </c>
      <c r="F36" t="s">
        <v>735</v>
      </c>
    </row>
    <row r="37" spans="1:6">
      <c r="A37" t="s">
        <v>391</v>
      </c>
      <c r="B37">
        <v>2019</v>
      </c>
      <c r="C37" t="s">
        <v>638</v>
      </c>
      <c r="D37" t="s">
        <v>756</v>
      </c>
      <c r="E37" t="s">
        <v>739</v>
      </c>
      <c r="F37" t="s">
        <v>740</v>
      </c>
    </row>
    <row r="38" spans="1:6">
      <c r="A38" t="s">
        <v>447</v>
      </c>
      <c r="B38">
        <v>2021</v>
      </c>
      <c r="C38" t="s">
        <v>638</v>
      </c>
      <c r="D38" t="s">
        <v>759</v>
      </c>
      <c r="E38" t="s">
        <v>734</v>
      </c>
      <c r="F38" t="s">
        <v>735</v>
      </c>
    </row>
    <row r="39" spans="1:6">
      <c r="A39" t="s">
        <v>458</v>
      </c>
      <c r="B39">
        <v>2021</v>
      </c>
      <c r="C39" t="s">
        <v>638</v>
      </c>
      <c r="D39" t="s">
        <v>756</v>
      </c>
      <c r="E39" t="s">
        <v>739</v>
      </c>
      <c r="F39" t="s">
        <v>740</v>
      </c>
    </row>
    <row r="40" spans="1:6">
      <c r="A40" t="s">
        <v>478</v>
      </c>
      <c r="B40">
        <v>2021</v>
      </c>
      <c r="C40" t="s">
        <v>638</v>
      </c>
      <c r="D40" t="s">
        <v>753</v>
      </c>
      <c r="E40" t="s">
        <v>734</v>
      </c>
      <c r="F40" t="s">
        <v>735</v>
      </c>
    </row>
    <row r="41" spans="1:6">
      <c r="A41" s="1" t="s">
        <v>714</v>
      </c>
      <c r="B41" s="1">
        <v>2021</v>
      </c>
      <c r="C41" t="s">
        <v>638</v>
      </c>
      <c r="D41" t="s">
        <v>759</v>
      </c>
      <c r="E41" t="s">
        <v>734</v>
      </c>
      <c r="F41" t="s">
        <v>735</v>
      </c>
    </row>
    <row r="42" spans="1:6">
      <c r="A42" t="s">
        <v>525</v>
      </c>
      <c r="B42">
        <v>2022</v>
      </c>
      <c r="C42" t="s">
        <v>638</v>
      </c>
      <c r="D42" t="s">
        <v>758</v>
      </c>
      <c r="E42" t="s">
        <v>734</v>
      </c>
      <c r="F42" t="s">
        <v>735</v>
      </c>
    </row>
    <row r="43" spans="1:6">
      <c r="A43" t="s">
        <v>494</v>
      </c>
      <c r="B43">
        <v>2022</v>
      </c>
      <c r="C43" t="s">
        <v>638</v>
      </c>
      <c r="D43" t="s">
        <v>756</v>
      </c>
      <c r="E43" t="s">
        <v>739</v>
      </c>
      <c r="F43" t="s">
        <v>740</v>
      </c>
    </row>
    <row r="44" spans="1:6">
      <c r="A44" t="s">
        <v>496</v>
      </c>
      <c r="B44">
        <v>2022</v>
      </c>
      <c r="C44" t="s">
        <v>638</v>
      </c>
      <c r="D44" t="s">
        <v>759</v>
      </c>
      <c r="E44" t="s">
        <v>734</v>
      </c>
      <c r="F44" t="s">
        <v>735</v>
      </c>
    </row>
    <row r="45" spans="1:6">
      <c r="A45" t="s">
        <v>529</v>
      </c>
      <c r="B45">
        <v>2023</v>
      </c>
      <c r="C45" t="s">
        <v>638</v>
      </c>
      <c r="D45" t="s">
        <v>756</v>
      </c>
      <c r="E45" t="s">
        <v>739</v>
      </c>
      <c r="F45" t="s">
        <v>740</v>
      </c>
    </row>
    <row r="46" spans="1:6">
      <c r="A46" t="s">
        <v>530</v>
      </c>
      <c r="B46">
        <v>2023</v>
      </c>
      <c r="C46" t="s">
        <v>638</v>
      </c>
      <c r="D46" t="s">
        <v>759</v>
      </c>
      <c r="E46" t="s">
        <v>734</v>
      </c>
      <c r="F46" t="s">
        <v>735</v>
      </c>
    </row>
    <row r="47" spans="1:6">
      <c r="A47" t="s">
        <v>532</v>
      </c>
      <c r="B47">
        <v>2023</v>
      </c>
      <c r="C47" t="s">
        <v>638</v>
      </c>
      <c r="D47" t="s">
        <v>756</v>
      </c>
      <c r="E47" t="s">
        <v>739</v>
      </c>
      <c r="F47" t="s">
        <v>740</v>
      </c>
    </row>
    <row r="48" spans="1:6">
      <c r="A48" t="s">
        <v>545</v>
      </c>
      <c r="B48">
        <v>2023</v>
      </c>
      <c r="C48" t="s">
        <v>638</v>
      </c>
      <c r="D48" t="s">
        <v>759</v>
      </c>
      <c r="E48" t="s">
        <v>734</v>
      </c>
      <c r="F48" t="s">
        <v>735</v>
      </c>
    </row>
    <row r="49" spans="1:6">
      <c r="A49" t="s">
        <v>591</v>
      </c>
      <c r="B49">
        <v>2024</v>
      </c>
      <c r="C49" t="s">
        <v>638</v>
      </c>
      <c r="D49" t="s">
        <v>756</v>
      </c>
      <c r="E49" t="s">
        <v>739</v>
      </c>
      <c r="F49" t="s">
        <v>740</v>
      </c>
    </row>
  </sheetData>
  <autoFilter ref="E1:E49" xr:uid="{C5BF8175-E654-4E3B-B4DB-6244309416C6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D9CA-C542-45FD-A188-1D80D51C81FF}">
  <dimension ref="A1:D30"/>
  <sheetViews>
    <sheetView workbookViewId="0">
      <selection activeCell="A12" sqref="A12"/>
    </sheetView>
  </sheetViews>
  <sheetFormatPr baseColWidth="10" defaultRowHeight="14.25"/>
  <cols>
    <col min="1" max="1" width="150.625" bestFit="1" customWidth="1"/>
  </cols>
  <sheetData>
    <row r="1" spans="1:4" ht="15">
      <c r="A1" s="10" t="s">
        <v>728</v>
      </c>
      <c r="B1" s="10" t="s">
        <v>1</v>
      </c>
      <c r="C1" s="10" t="s">
        <v>617</v>
      </c>
      <c r="D1" s="10" t="s">
        <v>729</v>
      </c>
    </row>
    <row r="2" spans="1:4">
      <c r="A2" t="s">
        <v>732</v>
      </c>
      <c r="B2">
        <v>1888</v>
      </c>
      <c r="C2" t="s">
        <v>638</v>
      </c>
      <c r="D2" t="s">
        <v>733</v>
      </c>
    </row>
    <row r="3" spans="1:4">
      <c r="A3" s="3" t="s">
        <v>736</v>
      </c>
      <c r="B3">
        <v>1903</v>
      </c>
      <c r="C3" t="s">
        <v>638</v>
      </c>
      <c r="D3" t="s">
        <v>754</v>
      </c>
    </row>
    <row r="4" spans="1:4">
      <c r="A4" s="3" t="s">
        <v>737</v>
      </c>
      <c r="B4" s="5">
        <v>1955</v>
      </c>
      <c r="C4" s="3" t="s">
        <v>638</v>
      </c>
      <c r="D4" t="s">
        <v>738</v>
      </c>
    </row>
    <row r="5" spans="1:4">
      <c r="A5" s="1" t="s">
        <v>741</v>
      </c>
      <c r="B5" s="1">
        <v>1990</v>
      </c>
      <c r="C5" t="s">
        <v>638</v>
      </c>
      <c r="D5" t="s">
        <v>742</v>
      </c>
    </row>
    <row r="6" spans="1:4">
      <c r="A6" t="s">
        <v>194</v>
      </c>
      <c r="B6">
        <v>2006</v>
      </c>
      <c r="C6" t="s">
        <v>638</v>
      </c>
      <c r="D6" t="s">
        <v>743</v>
      </c>
    </row>
    <row r="7" spans="1:4">
      <c r="A7" t="s">
        <v>672</v>
      </c>
      <c r="B7">
        <v>2008</v>
      </c>
      <c r="C7" t="s">
        <v>638</v>
      </c>
      <c r="D7" t="s">
        <v>743</v>
      </c>
    </row>
    <row r="8" spans="1:4">
      <c r="A8" t="s">
        <v>744</v>
      </c>
      <c r="B8">
        <v>2010</v>
      </c>
      <c r="C8" t="s">
        <v>638</v>
      </c>
      <c r="D8" t="s">
        <v>745</v>
      </c>
    </row>
    <row r="9" spans="1:4">
      <c r="A9" s="3" t="s">
        <v>746</v>
      </c>
      <c r="B9">
        <v>2011</v>
      </c>
      <c r="C9" t="s">
        <v>638</v>
      </c>
      <c r="D9" t="s">
        <v>743</v>
      </c>
    </row>
    <row r="10" spans="1:4">
      <c r="A10" t="s">
        <v>250</v>
      </c>
      <c r="B10">
        <v>2011</v>
      </c>
      <c r="C10" t="s">
        <v>638</v>
      </c>
      <c r="D10" t="s">
        <v>738</v>
      </c>
    </row>
    <row r="11" spans="1:4">
      <c r="A11" t="s">
        <v>683</v>
      </c>
      <c r="B11">
        <v>2011</v>
      </c>
      <c r="C11" t="s">
        <v>638</v>
      </c>
      <c r="D11" t="s">
        <v>738</v>
      </c>
    </row>
    <row r="12" spans="1:4" ht="15">
      <c r="A12" s="11" t="s">
        <v>1036</v>
      </c>
      <c r="B12">
        <v>2013</v>
      </c>
      <c r="C12" t="s">
        <v>638</v>
      </c>
      <c r="D12" t="s">
        <v>830</v>
      </c>
    </row>
    <row r="13" spans="1:4">
      <c r="A13" t="s">
        <v>258</v>
      </c>
      <c r="B13">
        <v>2012</v>
      </c>
      <c r="C13" t="s">
        <v>638</v>
      </c>
      <c r="D13" t="s">
        <v>743</v>
      </c>
    </row>
    <row r="14" spans="1:4">
      <c r="A14" t="s">
        <v>685</v>
      </c>
      <c r="B14">
        <v>2012</v>
      </c>
      <c r="C14" t="s">
        <v>638</v>
      </c>
      <c r="D14" t="s">
        <v>738</v>
      </c>
    </row>
    <row r="15" spans="1:4">
      <c r="A15" t="s">
        <v>280</v>
      </c>
      <c r="B15">
        <v>2013</v>
      </c>
      <c r="C15" t="s">
        <v>638</v>
      </c>
      <c r="D15" t="s">
        <v>747</v>
      </c>
    </row>
    <row r="16" spans="1:4">
      <c r="A16" s="3" t="s">
        <v>748</v>
      </c>
      <c r="B16" s="5">
        <v>2011</v>
      </c>
      <c r="C16" t="s">
        <v>638</v>
      </c>
      <c r="D16" t="s">
        <v>743</v>
      </c>
    </row>
    <row r="17" spans="1:4">
      <c r="A17" t="s">
        <v>314</v>
      </c>
      <c r="B17">
        <v>2016</v>
      </c>
      <c r="C17" t="s">
        <v>638</v>
      </c>
      <c r="D17" t="s">
        <v>743</v>
      </c>
    </row>
    <row r="18" spans="1:4">
      <c r="A18" s="3" t="s">
        <v>749</v>
      </c>
      <c r="B18" s="5">
        <v>2016</v>
      </c>
      <c r="C18" t="s">
        <v>638</v>
      </c>
      <c r="D18" s="3" t="s">
        <v>750</v>
      </c>
    </row>
    <row r="19" spans="1:4">
      <c r="A19" t="s">
        <v>706</v>
      </c>
      <c r="B19">
        <v>2018</v>
      </c>
      <c r="C19" t="s">
        <v>638</v>
      </c>
      <c r="D19" t="s">
        <v>759</v>
      </c>
    </row>
    <row r="20" spans="1:4">
      <c r="A20" t="s">
        <v>365</v>
      </c>
      <c r="B20">
        <v>2018</v>
      </c>
      <c r="C20" t="s">
        <v>638</v>
      </c>
      <c r="D20" t="s">
        <v>745</v>
      </c>
    </row>
    <row r="21" spans="1:4">
      <c r="A21" t="s">
        <v>377</v>
      </c>
      <c r="B21">
        <v>2018</v>
      </c>
      <c r="C21" t="s">
        <v>638</v>
      </c>
      <c r="D21" t="s">
        <v>738</v>
      </c>
    </row>
    <row r="22" spans="1:4">
      <c r="A22" t="s">
        <v>752</v>
      </c>
      <c r="B22">
        <v>2019</v>
      </c>
      <c r="C22" t="s">
        <v>638</v>
      </c>
      <c r="D22" t="s">
        <v>759</v>
      </c>
    </row>
    <row r="23" spans="1:4">
      <c r="A23" t="s">
        <v>760</v>
      </c>
      <c r="B23">
        <v>2019</v>
      </c>
      <c r="C23" t="s">
        <v>638</v>
      </c>
      <c r="D23" t="s">
        <v>759</v>
      </c>
    </row>
    <row r="24" spans="1:4">
      <c r="A24" t="s">
        <v>447</v>
      </c>
      <c r="B24">
        <v>2021</v>
      </c>
      <c r="C24" t="s">
        <v>638</v>
      </c>
      <c r="D24" t="s">
        <v>759</v>
      </c>
    </row>
    <row r="25" spans="1:4">
      <c r="A25" t="s">
        <v>478</v>
      </c>
      <c r="B25">
        <v>2021</v>
      </c>
      <c r="C25" t="s">
        <v>638</v>
      </c>
      <c r="D25" t="s">
        <v>753</v>
      </c>
    </row>
    <row r="26" spans="1:4">
      <c r="A26" s="1" t="s">
        <v>714</v>
      </c>
      <c r="B26" s="1">
        <v>2021</v>
      </c>
      <c r="C26" t="s">
        <v>638</v>
      </c>
      <c r="D26" t="s">
        <v>759</v>
      </c>
    </row>
    <row r="27" spans="1:4">
      <c r="A27" t="s">
        <v>525</v>
      </c>
      <c r="B27">
        <v>2022</v>
      </c>
      <c r="C27" t="s">
        <v>638</v>
      </c>
      <c r="D27" t="s">
        <v>758</v>
      </c>
    </row>
    <row r="28" spans="1:4">
      <c r="A28" t="s">
        <v>496</v>
      </c>
      <c r="B28">
        <v>2022</v>
      </c>
      <c r="C28" t="s">
        <v>638</v>
      </c>
      <c r="D28" t="s">
        <v>759</v>
      </c>
    </row>
    <row r="29" spans="1:4">
      <c r="A29" t="s">
        <v>530</v>
      </c>
      <c r="B29">
        <v>2023</v>
      </c>
      <c r="C29" t="s">
        <v>638</v>
      </c>
      <c r="D29" t="s">
        <v>759</v>
      </c>
    </row>
    <row r="30" spans="1:4">
      <c r="A30" t="s">
        <v>545</v>
      </c>
      <c r="B30">
        <v>2023</v>
      </c>
      <c r="C30" t="s">
        <v>638</v>
      </c>
      <c r="D30" t="s">
        <v>759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7104-C1A0-4EFE-9350-88F9FE94B76F}">
  <dimension ref="A1:F31"/>
  <sheetViews>
    <sheetView workbookViewId="0">
      <selection activeCell="A13" sqref="A13"/>
    </sheetView>
  </sheetViews>
  <sheetFormatPr baseColWidth="10" defaultRowHeight="14.25"/>
  <cols>
    <col min="4" max="4" width="27" bestFit="1" customWidth="1"/>
    <col min="5" max="5" width="17.25" customWidth="1"/>
  </cols>
  <sheetData>
    <row r="1" spans="1:6" ht="15">
      <c r="A1" s="12" t="s">
        <v>728</v>
      </c>
      <c r="B1" s="13" t="s">
        <v>1</v>
      </c>
      <c r="C1" s="13" t="s">
        <v>729</v>
      </c>
      <c r="D1" s="13" t="s">
        <v>761</v>
      </c>
      <c r="E1" s="13" t="s">
        <v>762</v>
      </c>
      <c r="F1" s="13" t="s">
        <v>763</v>
      </c>
    </row>
    <row r="2" spans="1:6">
      <c r="A2" s="3" t="s">
        <v>764</v>
      </c>
      <c r="B2" s="4">
        <v>1888</v>
      </c>
      <c r="C2" s="4" t="s">
        <v>733</v>
      </c>
      <c r="D2" s="4" t="s">
        <v>765</v>
      </c>
      <c r="E2" s="4">
        <v>1</v>
      </c>
      <c r="F2" s="4">
        <v>0</v>
      </c>
    </row>
    <row r="3" spans="1:6">
      <c r="A3" s="3" t="s">
        <v>736</v>
      </c>
      <c r="B3" s="4">
        <v>1903</v>
      </c>
      <c r="C3" s="4" t="s">
        <v>754</v>
      </c>
      <c r="D3" s="4" t="s">
        <v>766</v>
      </c>
      <c r="E3" s="4">
        <v>1</v>
      </c>
      <c r="F3" s="4">
        <v>0</v>
      </c>
    </row>
    <row r="4" spans="1:6">
      <c r="A4" s="3" t="s">
        <v>737</v>
      </c>
      <c r="B4" s="4">
        <v>1955</v>
      </c>
      <c r="C4" s="4" t="s">
        <v>738</v>
      </c>
      <c r="D4" s="6" t="s">
        <v>767</v>
      </c>
      <c r="E4" s="4">
        <v>1</v>
      </c>
      <c r="F4" s="4">
        <v>0</v>
      </c>
    </row>
    <row r="5" spans="1:6">
      <c r="A5" s="3" t="s">
        <v>741</v>
      </c>
      <c r="B5" s="4">
        <v>1990</v>
      </c>
      <c r="C5" s="4" t="s">
        <v>742</v>
      </c>
      <c r="D5" s="4" t="s">
        <v>768</v>
      </c>
      <c r="E5" s="4">
        <v>6</v>
      </c>
      <c r="F5" s="4">
        <v>0</v>
      </c>
    </row>
    <row r="6" spans="1:6">
      <c r="A6" s="3" t="s">
        <v>194</v>
      </c>
      <c r="B6" s="4">
        <v>2006</v>
      </c>
      <c r="C6" s="4" t="s">
        <v>743</v>
      </c>
      <c r="D6" s="4" t="s">
        <v>769</v>
      </c>
      <c r="E6" s="4">
        <v>1</v>
      </c>
      <c r="F6" s="4">
        <v>0</v>
      </c>
    </row>
    <row r="7" spans="1:6" ht="15">
      <c r="A7" s="3" t="s">
        <v>672</v>
      </c>
      <c r="B7" s="4">
        <v>2008</v>
      </c>
      <c r="C7" s="4" t="s">
        <v>743</v>
      </c>
      <c r="D7" s="4" t="s">
        <v>770</v>
      </c>
      <c r="E7" s="4">
        <v>10</v>
      </c>
      <c r="F7" s="4">
        <v>0</v>
      </c>
    </row>
    <row r="8" spans="1:6">
      <c r="A8" s="3" t="s">
        <v>744</v>
      </c>
      <c r="B8" s="4">
        <v>2010</v>
      </c>
      <c r="C8" s="4" t="s">
        <v>745</v>
      </c>
      <c r="D8" s="4" t="s">
        <v>771</v>
      </c>
      <c r="E8" s="4">
        <v>1</v>
      </c>
      <c r="F8" s="4">
        <v>0</v>
      </c>
    </row>
    <row r="9" spans="1:6">
      <c r="A9" s="3" t="s">
        <v>250</v>
      </c>
      <c r="B9" s="4">
        <v>2011</v>
      </c>
      <c r="C9" s="4" t="s">
        <v>738</v>
      </c>
      <c r="D9" s="4" t="s">
        <v>772</v>
      </c>
      <c r="E9" s="4">
        <v>2</v>
      </c>
      <c r="F9" s="4">
        <v>0</v>
      </c>
    </row>
    <row r="10" spans="1:6">
      <c r="A10" s="3" t="s">
        <v>683</v>
      </c>
      <c r="B10" s="4">
        <v>2011</v>
      </c>
      <c r="C10" s="4" t="s">
        <v>738</v>
      </c>
      <c r="D10" s="4" t="s">
        <v>773</v>
      </c>
      <c r="E10" s="4">
        <v>2</v>
      </c>
      <c r="F10" s="4">
        <v>0</v>
      </c>
    </row>
    <row r="11" spans="1:6">
      <c r="A11" s="3" t="s">
        <v>774</v>
      </c>
      <c r="B11" s="4">
        <v>2012</v>
      </c>
      <c r="C11" s="4" t="s">
        <v>743</v>
      </c>
      <c r="D11" s="4" t="s">
        <v>775</v>
      </c>
      <c r="E11" s="4">
        <v>1</v>
      </c>
      <c r="F11" s="4">
        <v>0</v>
      </c>
    </row>
    <row r="12" spans="1:6">
      <c r="A12" s="3" t="s">
        <v>685</v>
      </c>
      <c r="B12" s="4">
        <v>2012</v>
      </c>
      <c r="C12" s="4" t="s">
        <v>738</v>
      </c>
      <c r="D12" s="4" t="s">
        <v>776</v>
      </c>
      <c r="E12" s="4">
        <v>1</v>
      </c>
      <c r="F12" s="4">
        <v>0</v>
      </c>
    </row>
    <row r="13" spans="1:6">
      <c r="A13" s="3" t="s">
        <v>1036</v>
      </c>
      <c r="B13" s="4">
        <v>2013</v>
      </c>
      <c r="C13" s="4" t="s">
        <v>830</v>
      </c>
      <c r="D13" s="4" t="s">
        <v>1033</v>
      </c>
      <c r="E13" s="4">
        <v>1</v>
      </c>
      <c r="F13" s="4">
        <v>0</v>
      </c>
    </row>
    <row r="14" spans="1:6">
      <c r="A14" s="3" t="s">
        <v>280</v>
      </c>
      <c r="B14" s="4">
        <v>2013</v>
      </c>
      <c r="C14" s="4" t="s">
        <v>747</v>
      </c>
      <c r="D14" s="4" t="s">
        <v>777</v>
      </c>
      <c r="E14" s="4">
        <v>1</v>
      </c>
      <c r="F14" s="4">
        <v>0</v>
      </c>
    </row>
    <row r="15" spans="1:6">
      <c r="A15" s="3" t="s">
        <v>778</v>
      </c>
      <c r="B15" s="4">
        <v>2016</v>
      </c>
      <c r="C15" s="4" t="s">
        <v>743</v>
      </c>
      <c r="D15" s="4" t="s">
        <v>779</v>
      </c>
      <c r="E15" s="4">
        <v>34</v>
      </c>
      <c r="F15" s="4">
        <v>0</v>
      </c>
    </row>
    <row r="16" spans="1:6">
      <c r="A16" s="3" t="s">
        <v>749</v>
      </c>
      <c r="B16" s="4">
        <v>2016</v>
      </c>
      <c r="C16" s="4" t="s">
        <v>780</v>
      </c>
      <c r="D16" s="4" t="s">
        <v>781</v>
      </c>
      <c r="E16" s="4">
        <v>2</v>
      </c>
      <c r="F16" s="4">
        <v>0</v>
      </c>
    </row>
    <row r="17" spans="1:6">
      <c r="A17" s="3" t="s">
        <v>706</v>
      </c>
      <c r="B17" s="4">
        <v>2018</v>
      </c>
      <c r="C17" s="4" t="s">
        <v>759</v>
      </c>
      <c r="D17" s="6" t="s">
        <v>782</v>
      </c>
      <c r="E17" s="4">
        <v>1</v>
      </c>
      <c r="F17" s="4">
        <v>0</v>
      </c>
    </row>
    <row r="18" spans="1:6">
      <c r="A18" s="3" t="s">
        <v>365</v>
      </c>
      <c r="B18" s="4">
        <v>2018</v>
      </c>
      <c r="C18" s="4" t="s">
        <v>745</v>
      </c>
      <c r="D18" s="4" t="s">
        <v>783</v>
      </c>
      <c r="E18" s="4">
        <v>1</v>
      </c>
      <c r="F18" s="4">
        <v>0</v>
      </c>
    </row>
    <row r="19" spans="1:6">
      <c r="A19" s="3" t="s">
        <v>377</v>
      </c>
      <c r="B19" s="4">
        <v>2018</v>
      </c>
      <c r="C19" s="4" t="s">
        <v>738</v>
      </c>
      <c r="D19" s="4" t="s">
        <v>784</v>
      </c>
      <c r="E19" s="4">
        <v>1</v>
      </c>
      <c r="F19" s="4">
        <v>0</v>
      </c>
    </row>
    <row r="20" spans="1:6">
      <c r="A20" s="3" t="s">
        <v>785</v>
      </c>
      <c r="B20" s="4">
        <v>2019</v>
      </c>
      <c r="C20" s="4" t="s">
        <v>759</v>
      </c>
      <c r="D20" s="4" t="s">
        <v>786</v>
      </c>
      <c r="E20" s="4">
        <v>1</v>
      </c>
      <c r="F20" s="4">
        <v>0</v>
      </c>
    </row>
    <row r="21" spans="1:6">
      <c r="A21" s="3" t="s">
        <v>389</v>
      </c>
      <c r="B21" s="4">
        <v>2019</v>
      </c>
      <c r="C21" s="4" t="s">
        <v>759</v>
      </c>
      <c r="D21" s="4" t="s">
        <v>787</v>
      </c>
      <c r="E21" s="4">
        <v>2</v>
      </c>
      <c r="F21" s="4">
        <v>2</v>
      </c>
    </row>
    <row r="22" spans="1:6">
      <c r="A22" s="3" t="s">
        <v>447</v>
      </c>
      <c r="B22" s="4">
        <v>2021</v>
      </c>
      <c r="C22" s="4" t="s">
        <v>759</v>
      </c>
      <c r="D22" s="4" t="s">
        <v>788</v>
      </c>
      <c r="E22" s="4">
        <v>4</v>
      </c>
      <c r="F22" s="4">
        <v>4</v>
      </c>
    </row>
    <row r="23" spans="1:6">
      <c r="A23" s="3" t="s">
        <v>478</v>
      </c>
      <c r="B23" s="4">
        <v>2021</v>
      </c>
      <c r="C23" s="4" t="s">
        <v>753</v>
      </c>
      <c r="D23" s="4" t="s">
        <v>789</v>
      </c>
      <c r="E23" s="4">
        <v>1</v>
      </c>
      <c r="F23" s="4">
        <v>0</v>
      </c>
    </row>
    <row r="24" spans="1:6">
      <c r="A24" s="7" t="s">
        <v>714</v>
      </c>
      <c r="B24" s="8">
        <v>2021</v>
      </c>
      <c r="C24" s="4" t="s">
        <v>759</v>
      </c>
      <c r="D24" s="4" t="s">
        <v>790</v>
      </c>
      <c r="E24" s="4">
        <v>2</v>
      </c>
      <c r="F24" s="4">
        <v>0</v>
      </c>
    </row>
    <row r="25" spans="1:6">
      <c r="A25" s="3" t="s">
        <v>525</v>
      </c>
      <c r="B25" s="4">
        <v>2022</v>
      </c>
      <c r="C25" s="4" t="s">
        <v>758</v>
      </c>
      <c r="D25" s="4" t="s">
        <v>791</v>
      </c>
      <c r="E25" s="4">
        <v>1</v>
      </c>
      <c r="F25" s="4">
        <v>1</v>
      </c>
    </row>
    <row r="26" spans="1:6">
      <c r="A26" s="3" t="s">
        <v>496</v>
      </c>
      <c r="B26" s="4">
        <v>2022</v>
      </c>
      <c r="C26" s="4" t="s">
        <v>759</v>
      </c>
      <c r="D26" s="4" t="s">
        <v>792</v>
      </c>
      <c r="E26" s="4">
        <v>4</v>
      </c>
      <c r="F26" s="4">
        <v>0</v>
      </c>
    </row>
    <row r="27" spans="1:6">
      <c r="A27" s="3" t="s">
        <v>530</v>
      </c>
      <c r="B27" s="4">
        <v>2023</v>
      </c>
      <c r="C27" s="4" t="s">
        <v>759</v>
      </c>
      <c r="D27" s="4" t="s">
        <v>793</v>
      </c>
      <c r="E27" s="4">
        <v>2</v>
      </c>
      <c r="F27" s="4">
        <v>2</v>
      </c>
    </row>
    <row r="28" spans="1:6">
      <c r="A28" s="3" t="s">
        <v>545</v>
      </c>
      <c r="B28" s="4">
        <v>2023</v>
      </c>
      <c r="C28" s="4" t="s">
        <v>759</v>
      </c>
      <c r="D28" s="4" t="s">
        <v>794</v>
      </c>
      <c r="E28" s="4">
        <v>15</v>
      </c>
      <c r="F28" s="4">
        <v>0</v>
      </c>
    </row>
    <row r="29" spans="1:6">
      <c r="A29" s="3" t="s">
        <v>746</v>
      </c>
      <c r="B29" s="4">
        <v>2015</v>
      </c>
      <c r="C29" s="4" t="s">
        <v>743</v>
      </c>
      <c r="D29" s="4" t="s">
        <v>795</v>
      </c>
      <c r="E29" s="4">
        <v>1</v>
      </c>
      <c r="F29" s="4">
        <v>0</v>
      </c>
    </row>
    <row r="30" spans="1:6">
      <c r="A30" s="3" t="s">
        <v>748</v>
      </c>
      <c r="B30" s="4">
        <v>2011</v>
      </c>
      <c r="C30" s="4" t="s">
        <v>743</v>
      </c>
      <c r="D30" s="4" t="s">
        <v>796</v>
      </c>
      <c r="E30" s="4">
        <v>1</v>
      </c>
      <c r="F30" s="4">
        <v>0</v>
      </c>
    </row>
    <row r="31" spans="1:6">
      <c r="A31" s="3"/>
      <c r="D31" s="4" t="s">
        <v>797</v>
      </c>
      <c r="E31" s="4">
        <f>SUM(E2:E30)</f>
        <v>102</v>
      </c>
      <c r="F31" s="4">
        <f>SUM(F2:F30)</f>
        <v>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7EA0C-2C86-4D33-90F1-95A1CBCB509E}">
  <dimension ref="A1:AH202"/>
  <sheetViews>
    <sheetView topLeftCell="F1" workbookViewId="0">
      <selection activeCell="S5" sqref="S5"/>
    </sheetView>
  </sheetViews>
  <sheetFormatPr baseColWidth="10" defaultColWidth="11.375" defaultRowHeight="14.25"/>
  <cols>
    <col min="1" max="1" width="40.75" style="15" customWidth="1"/>
    <col min="2" max="2" width="11.375" style="15"/>
    <col min="3" max="3" width="14.375" style="15" customWidth="1"/>
    <col min="4" max="7" width="11.375" style="15"/>
    <col min="8" max="8" width="18.75" style="15" customWidth="1"/>
    <col min="9" max="9" width="18.375" style="15" customWidth="1"/>
    <col min="10" max="14" width="11.375" style="15"/>
    <col min="15" max="15" width="13.25" style="15" customWidth="1"/>
    <col min="16" max="16" width="11.375" style="15"/>
    <col min="17" max="17" width="16.75" style="15" customWidth="1"/>
    <col min="18" max="18" width="16.125" style="16" customWidth="1"/>
    <col min="19" max="16384" width="11.375" style="15"/>
  </cols>
  <sheetData>
    <row r="1" spans="1:34" s="14" customFormat="1" ht="12">
      <c r="A1" s="9" t="s">
        <v>798</v>
      </c>
      <c r="B1" s="9" t="s">
        <v>799</v>
      </c>
      <c r="C1" s="9" t="s">
        <v>800</v>
      </c>
      <c r="D1" s="9" t="s">
        <v>1</v>
      </c>
      <c r="E1" s="9" t="s">
        <v>801</v>
      </c>
      <c r="F1" s="9" t="s">
        <v>802</v>
      </c>
      <c r="G1" s="9" t="s">
        <v>803</v>
      </c>
      <c r="H1" s="9" t="s">
        <v>729</v>
      </c>
      <c r="I1" s="9" t="s">
        <v>804</v>
      </c>
      <c r="J1" s="9" t="s">
        <v>805</v>
      </c>
      <c r="K1" s="9" t="s">
        <v>806</v>
      </c>
      <c r="L1" s="9" t="s">
        <v>807</v>
      </c>
      <c r="M1" s="9" t="s">
        <v>808</v>
      </c>
      <c r="N1" s="9" t="s">
        <v>809</v>
      </c>
      <c r="O1" s="9" t="s">
        <v>810</v>
      </c>
      <c r="P1" s="9" t="s">
        <v>811</v>
      </c>
      <c r="Q1" s="9" t="s">
        <v>812</v>
      </c>
      <c r="R1" s="9" t="s">
        <v>813</v>
      </c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s="14" customFormat="1" ht="12">
      <c r="A2" s="14" t="s">
        <v>765</v>
      </c>
      <c r="B2" s="14" t="s">
        <v>626</v>
      </c>
      <c r="C2" s="14" t="s">
        <v>626</v>
      </c>
      <c r="D2" s="14">
        <v>1886</v>
      </c>
      <c r="E2" s="14" t="s">
        <v>814</v>
      </c>
      <c r="F2" s="14" t="s">
        <v>626</v>
      </c>
      <c r="G2" s="14" t="s">
        <v>815</v>
      </c>
      <c r="H2" s="14" t="s">
        <v>816</v>
      </c>
      <c r="I2" s="14" t="s">
        <v>817</v>
      </c>
      <c r="J2" s="14">
        <v>30.578633</v>
      </c>
      <c r="K2" s="14">
        <v>32.286095000000003</v>
      </c>
      <c r="L2" s="14" t="s">
        <v>626</v>
      </c>
      <c r="M2" s="14" t="s">
        <v>626</v>
      </c>
      <c r="N2" s="14" t="s">
        <v>626</v>
      </c>
      <c r="O2" s="14" t="s">
        <v>626</v>
      </c>
      <c r="P2" s="14" t="s">
        <v>626</v>
      </c>
      <c r="Q2" s="14" t="s">
        <v>818</v>
      </c>
      <c r="R2" s="14" t="s">
        <v>819</v>
      </c>
    </row>
    <row r="3" spans="1:34" s="14" customFormat="1">
      <c r="A3" s="14" t="s">
        <v>820</v>
      </c>
      <c r="B3" s="14" t="s">
        <v>626</v>
      </c>
      <c r="C3" s="14" t="s">
        <v>626</v>
      </c>
      <c r="D3" s="14">
        <v>1887</v>
      </c>
      <c r="E3" s="14" t="s">
        <v>626</v>
      </c>
      <c r="F3" s="14" t="s">
        <v>626</v>
      </c>
      <c r="G3" s="14" t="s">
        <v>815</v>
      </c>
      <c r="H3" s="14" t="s">
        <v>816</v>
      </c>
      <c r="I3" s="14" t="s">
        <v>817</v>
      </c>
      <c r="J3" s="14">
        <v>30.578633</v>
      </c>
      <c r="K3" s="14">
        <v>32.286095000000003</v>
      </c>
      <c r="L3" s="14" t="s">
        <v>626</v>
      </c>
      <c r="M3" s="14" t="s">
        <v>626</v>
      </c>
      <c r="N3" s="14" t="s">
        <v>626</v>
      </c>
      <c r="O3" s="14" t="s">
        <v>626</v>
      </c>
      <c r="P3" s="14" t="s">
        <v>626</v>
      </c>
      <c r="Q3" s="14" t="s">
        <v>818</v>
      </c>
      <c r="R3" s="14" t="s">
        <v>819</v>
      </c>
      <c r="T3" s="15"/>
    </row>
    <row r="4" spans="1:34" s="14" customFormat="1">
      <c r="A4" s="14" t="s">
        <v>766</v>
      </c>
      <c r="B4" s="14" t="s">
        <v>626</v>
      </c>
      <c r="C4" s="14" t="s">
        <v>626</v>
      </c>
      <c r="D4" s="14">
        <v>1903</v>
      </c>
      <c r="E4" s="14" t="s">
        <v>626</v>
      </c>
      <c r="F4" s="14" t="s">
        <v>626</v>
      </c>
      <c r="G4" s="14" t="s">
        <v>815</v>
      </c>
      <c r="H4" s="14" t="s">
        <v>983</v>
      </c>
      <c r="I4" s="14" t="s">
        <v>754</v>
      </c>
      <c r="J4" s="14">
        <v>35.1</v>
      </c>
      <c r="K4" s="14">
        <v>32.4</v>
      </c>
      <c r="L4" s="14" t="s">
        <v>626</v>
      </c>
      <c r="M4" s="14" t="s">
        <v>626</v>
      </c>
      <c r="N4" s="14" t="s">
        <v>626</v>
      </c>
      <c r="O4" s="14" t="s">
        <v>626</v>
      </c>
      <c r="P4" s="14" t="s">
        <v>626</v>
      </c>
      <c r="Q4" s="14" t="s">
        <v>818</v>
      </c>
      <c r="R4" s="14" t="s">
        <v>821</v>
      </c>
      <c r="T4" s="15"/>
    </row>
    <row r="5" spans="1:34" s="14" customFormat="1">
      <c r="A5" s="14" t="s">
        <v>822</v>
      </c>
      <c r="B5" s="14">
        <v>17</v>
      </c>
      <c r="C5" s="14" t="s">
        <v>823</v>
      </c>
      <c r="D5" s="14">
        <v>1924</v>
      </c>
      <c r="E5" s="14" t="s">
        <v>626</v>
      </c>
      <c r="F5" s="14" t="s">
        <v>626</v>
      </c>
      <c r="G5" s="14" t="s">
        <v>815</v>
      </c>
      <c r="H5" s="14" t="s">
        <v>824</v>
      </c>
      <c r="I5" s="14" t="s">
        <v>817</v>
      </c>
      <c r="J5" s="14">
        <v>30.35</v>
      </c>
      <c r="K5" s="14">
        <v>32.369999999999997</v>
      </c>
      <c r="L5" s="14" t="s">
        <v>626</v>
      </c>
      <c r="M5" s="14" t="s">
        <v>626</v>
      </c>
      <c r="N5" s="14" t="s">
        <v>626</v>
      </c>
      <c r="O5" s="14" t="s">
        <v>626</v>
      </c>
      <c r="P5" s="14" t="s">
        <v>626</v>
      </c>
      <c r="Q5" s="14" t="s">
        <v>818</v>
      </c>
      <c r="R5" s="14" t="s">
        <v>819</v>
      </c>
      <c r="T5" s="15"/>
    </row>
    <row r="6" spans="1:34" s="14" customFormat="1">
      <c r="A6" s="14" t="s">
        <v>822</v>
      </c>
      <c r="B6" s="14">
        <v>29</v>
      </c>
      <c r="C6" s="14" t="s">
        <v>825</v>
      </c>
      <c r="D6" s="14">
        <v>1924</v>
      </c>
      <c r="E6" s="14" t="s">
        <v>626</v>
      </c>
      <c r="F6" s="14" t="s">
        <v>626</v>
      </c>
      <c r="G6" s="14" t="s">
        <v>815</v>
      </c>
      <c r="H6" s="14" t="s">
        <v>816</v>
      </c>
      <c r="I6" s="14" t="s">
        <v>817</v>
      </c>
      <c r="J6" s="14">
        <v>30.578633</v>
      </c>
      <c r="K6" s="14">
        <v>32.286095000000003</v>
      </c>
      <c r="L6" s="14" t="s">
        <v>626</v>
      </c>
      <c r="M6" s="14" t="s">
        <v>626</v>
      </c>
      <c r="N6" s="14" t="s">
        <v>626</v>
      </c>
      <c r="O6" s="14" t="s">
        <v>626</v>
      </c>
      <c r="P6" s="14" t="s">
        <v>626</v>
      </c>
      <c r="Q6" s="14" t="s">
        <v>818</v>
      </c>
      <c r="R6" s="14" t="s">
        <v>819</v>
      </c>
      <c r="T6" s="15"/>
    </row>
    <row r="7" spans="1:34" s="14" customFormat="1" ht="12">
      <c r="A7" s="14" t="s">
        <v>767</v>
      </c>
      <c r="B7" s="14" t="s">
        <v>626</v>
      </c>
      <c r="C7" s="14" t="s">
        <v>626</v>
      </c>
      <c r="D7" s="14">
        <v>1955</v>
      </c>
      <c r="E7" s="14" t="s">
        <v>626</v>
      </c>
      <c r="F7" s="14">
        <v>2</v>
      </c>
      <c r="G7" s="14" t="s">
        <v>815</v>
      </c>
      <c r="H7" s="14" t="s">
        <v>826</v>
      </c>
      <c r="I7" s="14" t="s">
        <v>738</v>
      </c>
      <c r="J7" s="14">
        <v>36.412737999999997</v>
      </c>
      <c r="K7" s="14">
        <v>25.394348999999998</v>
      </c>
      <c r="L7" s="14">
        <v>36</v>
      </c>
      <c r="M7" s="14" t="s">
        <v>626</v>
      </c>
      <c r="N7" s="14" t="s">
        <v>626</v>
      </c>
      <c r="O7" s="14" t="s">
        <v>626</v>
      </c>
      <c r="P7" s="14" t="s">
        <v>827</v>
      </c>
      <c r="Q7" s="14" t="s">
        <v>818</v>
      </c>
      <c r="R7" s="14" t="s">
        <v>821</v>
      </c>
    </row>
    <row r="8" spans="1:34" s="14" customFormat="1">
      <c r="A8" s="14" t="s">
        <v>828</v>
      </c>
      <c r="B8" s="14" t="s">
        <v>626</v>
      </c>
      <c r="C8" s="14" t="s">
        <v>626</v>
      </c>
      <c r="D8" s="14">
        <v>1966</v>
      </c>
      <c r="E8" s="14" t="s">
        <v>626</v>
      </c>
      <c r="F8" s="14" t="s">
        <v>626</v>
      </c>
      <c r="G8" s="14" t="s">
        <v>815</v>
      </c>
      <c r="H8" s="14" t="s">
        <v>829</v>
      </c>
      <c r="I8" s="14" t="s">
        <v>830</v>
      </c>
      <c r="J8" s="14">
        <v>33.966666670000002</v>
      </c>
      <c r="K8" s="14">
        <v>35.466666670000002</v>
      </c>
      <c r="L8" s="14">
        <v>23.01</v>
      </c>
      <c r="M8" s="14">
        <v>39.049999999999997</v>
      </c>
      <c r="N8" s="14" t="s">
        <v>626</v>
      </c>
      <c r="O8" s="14" t="s">
        <v>831</v>
      </c>
      <c r="P8" s="14" t="s">
        <v>626</v>
      </c>
      <c r="Q8" s="14" t="s">
        <v>832</v>
      </c>
      <c r="T8" s="15"/>
    </row>
    <row r="9" spans="1:34" s="14" customFormat="1">
      <c r="A9" s="14" t="s">
        <v>828</v>
      </c>
      <c r="B9" s="14" t="s">
        <v>626</v>
      </c>
      <c r="C9" s="14" t="s">
        <v>626</v>
      </c>
      <c r="D9" s="14">
        <v>1966</v>
      </c>
      <c r="E9" s="14" t="s">
        <v>626</v>
      </c>
      <c r="F9" s="14" t="s">
        <v>626</v>
      </c>
      <c r="G9" s="14" t="s">
        <v>815</v>
      </c>
      <c r="H9" s="14" t="s">
        <v>626</v>
      </c>
      <c r="I9" s="14" t="s">
        <v>830</v>
      </c>
      <c r="J9" s="14">
        <v>33.950000000000003</v>
      </c>
      <c r="K9" s="14">
        <v>35.466666670000002</v>
      </c>
      <c r="L9" s="14">
        <v>23.01</v>
      </c>
      <c r="M9" s="14">
        <v>39.049999999999997</v>
      </c>
      <c r="N9" s="14" t="s">
        <v>626</v>
      </c>
      <c r="O9" s="14" t="s">
        <v>831</v>
      </c>
      <c r="P9" s="14" t="s">
        <v>626</v>
      </c>
      <c r="Q9" s="14" t="s">
        <v>832</v>
      </c>
      <c r="T9" s="15"/>
    </row>
    <row r="10" spans="1:34" s="14" customFormat="1" ht="12">
      <c r="A10" s="14" t="s">
        <v>828</v>
      </c>
      <c r="B10" s="14" t="s">
        <v>626</v>
      </c>
      <c r="C10" s="14" t="s">
        <v>626</v>
      </c>
      <c r="D10" s="14">
        <v>1966</v>
      </c>
      <c r="E10" s="14" t="s">
        <v>626</v>
      </c>
      <c r="F10" s="14" t="s">
        <v>626</v>
      </c>
      <c r="G10" s="14" t="s">
        <v>815</v>
      </c>
      <c r="H10" s="14" t="s">
        <v>626</v>
      </c>
      <c r="I10" s="14" t="s">
        <v>830</v>
      </c>
      <c r="J10" s="14">
        <v>33.966666670000002</v>
      </c>
      <c r="K10" s="14">
        <v>35.466666670000002</v>
      </c>
      <c r="L10" s="14">
        <v>23.01</v>
      </c>
      <c r="M10" s="14">
        <v>39.049999999999997</v>
      </c>
      <c r="N10" s="14" t="s">
        <v>626</v>
      </c>
      <c r="O10" s="14" t="s">
        <v>831</v>
      </c>
      <c r="P10" s="14" t="s">
        <v>626</v>
      </c>
      <c r="Q10" s="14" t="s">
        <v>832</v>
      </c>
    </row>
    <row r="11" spans="1:34" s="14" customFormat="1" ht="12">
      <c r="A11" s="14" t="s">
        <v>828</v>
      </c>
      <c r="B11" s="14" t="s">
        <v>626</v>
      </c>
      <c r="C11" s="14" t="s">
        <v>626</v>
      </c>
      <c r="D11" s="14">
        <v>1970</v>
      </c>
      <c r="E11" s="14" t="s">
        <v>626</v>
      </c>
      <c r="F11" s="14" t="s">
        <v>626</v>
      </c>
      <c r="G11" s="14" t="s">
        <v>815</v>
      </c>
      <c r="H11" s="14" t="s">
        <v>626</v>
      </c>
      <c r="I11" s="14" t="s">
        <v>830</v>
      </c>
      <c r="J11" s="14">
        <v>33.983333330000001</v>
      </c>
      <c r="K11" s="14">
        <v>35.483333330000001</v>
      </c>
      <c r="L11" s="14">
        <v>23.01</v>
      </c>
      <c r="M11" s="14">
        <v>39.049999999999997</v>
      </c>
      <c r="N11" s="14" t="s">
        <v>626</v>
      </c>
      <c r="O11" s="14" t="s">
        <v>831</v>
      </c>
      <c r="P11" s="14" t="s">
        <v>626</v>
      </c>
      <c r="Q11" s="14" t="s">
        <v>832</v>
      </c>
    </row>
    <row r="12" spans="1:34" s="14" customFormat="1" ht="12">
      <c r="A12" s="14" t="s">
        <v>828</v>
      </c>
      <c r="B12" s="14" t="s">
        <v>626</v>
      </c>
      <c r="C12" s="14" t="s">
        <v>626</v>
      </c>
      <c r="D12" s="14">
        <v>1970</v>
      </c>
      <c r="E12" s="14" t="s">
        <v>626</v>
      </c>
      <c r="F12" s="14" t="s">
        <v>626</v>
      </c>
      <c r="G12" s="14" t="s">
        <v>815</v>
      </c>
      <c r="H12" s="14" t="s">
        <v>626</v>
      </c>
      <c r="I12" s="14" t="s">
        <v>830</v>
      </c>
      <c r="J12" s="14">
        <v>33.983333330000001</v>
      </c>
      <c r="K12" s="14">
        <v>35.483333330000001</v>
      </c>
      <c r="L12" s="14">
        <v>23.01</v>
      </c>
      <c r="M12" s="14">
        <v>39.049999999999997</v>
      </c>
      <c r="N12" s="14" t="s">
        <v>626</v>
      </c>
      <c r="O12" s="14" t="s">
        <v>831</v>
      </c>
      <c r="P12" s="14" t="s">
        <v>626</v>
      </c>
      <c r="Q12" s="14" t="s">
        <v>832</v>
      </c>
    </row>
    <row r="13" spans="1:34" s="14" customFormat="1" ht="12">
      <c r="A13" s="14" t="s">
        <v>828</v>
      </c>
      <c r="B13" s="14" t="s">
        <v>626</v>
      </c>
      <c r="C13" s="14" t="s">
        <v>626</v>
      </c>
      <c r="D13" s="14">
        <v>1970</v>
      </c>
      <c r="E13" s="14" t="s">
        <v>626</v>
      </c>
      <c r="F13" s="14" t="s">
        <v>626</v>
      </c>
      <c r="G13" s="14" t="s">
        <v>815</v>
      </c>
      <c r="H13" s="14" t="s">
        <v>626</v>
      </c>
      <c r="I13" s="14" t="s">
        <v>830</v>
      </c>
      <c r="J13" s="14">
        <v>33.983333330000001</v>
      </c>
      <c r="K13" s="14">
        <v>35.483333330000001</v>
      </c>
      <c r="L13" s="14">
        <v>23.01</v>
      </c>
      <c r="M13" s="14">
        <v>39.049999999999997</v>
      </c>
      <c r="N13" s="14" t="s">
        <v>626</v>
      </c>
      <c r="O13" s="14" t="s">
        <v>831</v>
      </c>
      <c r="P13" s="14" t="s">
        <v>626</v>
      </c>
      <c r="Q13" s="14" t="s">
        <v>832</v>
      </c>
    </row>
    <row r="14" spans="1:34" s="14" customFormat="1" ht="12">
      <c r="A14" s="14" t="s">
        <v>828</v>
      </c>
      <c r="B14" s="14" t="s">
        <v>626</v>
      </c>
      <c r="C14" s="14" t="s">
        <v>626</v>
      </c>
      <c r="D14" s="14">
        <v>1971</v>
      </c>
      <c r="E14" s="14" t="s">
        <v>626</v>
      </c>
      <c r="F14" s="14" t="s">
        <v>626</v>
      </c>
      <c r="G14" s="14" t="s">
        <v>815</v>
      </c>
      <c r="H14" s="14" t="s">
        <v>626</v>
      </c>
      <c r="I14" s="14" t="s">
        <v>830</v>
      </c>
      <c r="J14" s="14">
        <v>33.916666669999998</v>
      </c>
      <c r="K14" s="14">
        <v>35.5</v>
      </c>
      <c r="L14" s="14">
        <v>23.02</v>
      </c>
      <c r="M14" s="14">
        <v>39.06</v>
      </c>
      <c r="N14" s="14" t="s">
        <v>626</v>
      </c>
      <c r="O14" s="14" t="s">
        <v>831</v>
      </c>
      <c r="P14" s="14" t="s">
        <v>626</v>
      </c>
      <c r="Q14" s="14" t="s">
        <v>832</v>
      </c>
    </row>
    <row r="15" spans="1:34" s="14" customFormat="1" ht="12">
      <c r="A15" s="14" t="s">
        <v>828</v>
      </c>
      <c r="B15" s="14" t="s">
        <v>626</v>
      </c>
      <c r="C15" s="14" t="s">
        <v>626</v>
      </c>
      <c r="D15" s="14">
        <v>1971</v>
      </c>
      <c r="E15" s="14" t="s">
        <v>626</v>
      </c>
      <c r="F15" s="14" t="s">
        <v>626</v>
      </c>
      <c r="G15" s="14" t="s">
        <v>815</v>
      </c>
      <c r="H15" s="14" t="s">
        <v>626</v>
      </c>
      <c r="I15" s="14" t="s">
        <v>830</v>
      </c>
      <c r="J15" s="14">
        <v>33.933333330000004</v>
      </c>
      <c r="K15" s="14">
        <v>35.5</v>
      </c>
      <c r="L15" s="14">
        <v>23.02</v>
      </c>
      <c r="M15" s="14">
        <v>39.06</v>
      </c>
      <c r="N15" s="14" t="s">
        <v>626</v>
      </c>
      <c r="O15" s="14" t="s">
        <v>831</v>
      </c>
      <c r="P15" s="14" t="s">
        <v>626</v>
      </c>
      <c r="Q15" s="14" t="s">
        <v>832</v>
      </c>
    </row>
    <row r="16" spans="1:34" s="14" customFormat="1">
      <c r="A16" s="14" t="s">
        <v>828</v>
      </c>
      <c r="B16" s="14" t="s">
        <v>626</v>
      </c>
      <c r="C16" s="14" t="s">
        <v>626</v>
      </c>
      <c r="D16" s="14">
        <v>1977</v>
      </c>
      <c r="E16" s="14" t="s">
        <v>626</v>
      </c>
      <c r="F16" s="14" t="s">
        <v>626</v>
      </c>
      <c r="G16" s="14" t="s">
        <v>815</v>
      </c>
      <c r="H16" s="14" t="s">
        <v>626</v>
      </c>
      <c r="I16" s="14" t="s">
        <v>830</v>
      </c>
      <c r="J16" s="14">
        <v>34</v>
      </c>
      <c r="K16" s="14">
        <v>35.5</v>
      </c>
      <c r="L16" s="14">
        <v>23.02</v>
      </c>
      <c r="M16" s="14">
        <v>39.06</v>
      </c>
      <c r="N16" s="14" t="s">
        <v>626</v>
      </c>
      <c r="O16" s="14" t="s">
        <v>831</v>
      </c>
      <c r="P16" s="14" t="s">
        <v>626</v>
      </c>
      <c r="Q16" s="14" t="s">
        <v>832</v>
      </c>
      <c r="T16" s="15"/>
    </row>
    <row r="17" spans="1:20" s="14" customFormat="1">
      <c r="A17" s="14" t="s">
        <v>828</v>
      </c>
      <c r="B17" s="14" t="s">
        <v>626</v>
      </c>
      <c r="C17" s="14" t="s">
        <v>626</v>
      </c>
      <c r="D17" s="14">
        <v>1977</v>
      </c>
      <c r="E17" s="14" t="s">
        <v>626</v>
      </c>
      <c r="F17" s="14" t="s">
        <v>626</v>
      </c>
      <c r="G17" s="14" t="s">
        <v>815</v>
      </c>
      <c r="H17" s="14" t="s">
        <v>626</v>
      </c>
      <c r="I17" s="14" t="s">
        <v>830</v>
      </c>
      <c r="J17" s="14">
        <v>34.1</v>
      </c>
      <c r="K17" s="14">
        <v>35.5</v>
      </c>
      <c r="L17" s="14">
        <v>22.99</v>
      </c>
      <c r="M17" s="14">
        <v>39.07</v>
      </c>
      <c r="N17" s="14" t="s">
        <v>626</v>
      </c>
      <c r="O17" s="14" t="s">
        <v>831</v>
      </c>
      <c r="P17" s="14" t="s">
        <v>626</v>
      </c>
      <c r="Q17" s="14" t="s">
        <v>832</v>
      </c>
      <c r="T17" s="15"/>
    </row>
    <row r="18" spans="1:20" s="14" customFormat="1">
      <c r="A18" s="14" t="s">
        <v>828</v>
      </c>
      <c r="B18" s="14" t="s">
        <v>626</v>
      </c>
      <c r="C18" s="14" t="s">
        <v>626</v>
      </c>
      <c r="D18" s="14">
        <v>1977</v>
      </c>
      <c r="E18" s="14" t="s">
        <v>626</v>
      </c>
      <c r="F18" s="14" t="s">
        <v>626</v>
      </c>
      <c r="G18" s="14" t="s">
        <v>815</v>
      </c>
      <c r="H18" s="14" t="s">
        <v>626</v>
      </c>
      <c r="I18" s="14" t="s">
        <v>830</v>
      </c>
      <c r="J18" s="14">
        <v>34.566666669999996</v>
      </c>
      <c r="K18" s="14">
        <v>35.583333330000002</v>
      </c>
      <c r="L18" s="14">
        <v>22.86</v>
      </c>
      <c r="M18" s="14">
        <v>39.1</v>
      </c>
      <c r="N18" s="14" t="s">
        <v>626</v>
      </c>
      <c r="O18" s="14" t="s">
        <v>831</v>
      </c>
      <c r="P18" s="14" t="s">
        <v>626</v>
      </c>
      <c r="Q18" s="14" t="s">
        <v>832</v>
      </c>
      <c r="T18" s="15"/>
    </row>
    <row r="19" spans="1:20" s="14" customFormat="1">
      <c r="A19" s="14" t="s">
        <v>828</v>
      </c>
      <c r="B19" s="14" t="s">
        <v>626</v>
      </c>
      <c r="C19" s="14" t="s">
        <v>626</v>
      </c>
      <c r="D19" s="14">
        <v>1978</v>
      </c>
      <c r="E19" s="14" t="s">
        <v>626</v>
      </c>
      <c r="F19" s="14" t="s">
        <v>626</v>
      </c>
      <c r="G19" s="14" t="s">
        <v>815</v>
      </c>
      <c r="H19" s="14" t="s">
        <v>626</v>
      </c>
      <c r="I19" s="14" t="s">
        <v>830</v>
      </c>
      <c r="J19" s="14">
        <v>34.200000000000003</v>
      </c>
      <c r="K19" s="14">
        <v>35.5</v>
      </c>
      <c r="L19" s="14">
        <v>22.98</v>
      </c>
      <c r="M19" s="14">
        <v>39.08</v>
      </c>
      <c r="N19" s="14" t="s">
        <v>626</v>
      </c>
      <c r="O19" s="14" t="s">
        <v>831</v>
      </c>
      <c r="P19" s="14" t="s">
        <v>626</v>
      </c>
      <c r="Q19" s="14" t="s">
        <v>832</v>
      </c>
      <c r="T19" s="15"/>
    </row>
    <row r="20" spans="1:20" s="14" customFormat="1">
      <c r="A20" s="14" t="s">
        <v>828</v>
      </c>
      <c r="B20" s="14" t="s">
        <v>626</v>
      </c>
      <c r="C20" s="14" t="s">
        <v>626</v>
      </c>
      <c r="D20" s="14">
        <v>1978</v>
      </c>
      <c r="E20" s="14" t="s">
        <v>626</v>
      </c>
      <c r="F20" s="14" t="s">
        <v>626</v>
      </c>
      <c r="G20" s="14" t="s">
        <v>815</v>
      </c>
      <c r="H20" s="14" t="s">
        <v>626</v>
      </c>
      <c r="I20" s="14" t="s">
        <v>830</v>
      </c>
      <c r="J20" s="14">
        <v>34.216666670000002</v>
      </c>
      <c r="K20" s="14">
        <v>35.516666669999999</v>
      </c>
      <c r="L20" s="14">
        <v>22.98</v>
      </c>
      <c r="M20" s="14">
        <v>39.08</v>
      </c>
      <c r="N20" s="14" t="s">
        <v>626</v>
      </c>
      <c r="O20" s="14" t="s">
        <v>831</v>
      </c>
      <c r="P20" s="14" t="s">
        <v>626</v>
      </c>
      <c r="Q20" s="14" t="s">
        <v>832</v>
      </c>
      <c r="T20" s="15"/>
    </row>
    <row r="21" spans="1:20" s="14" customFormat="1">
      <c r="A21" s="14" t="s">
        <v>828</v>
      </c>
      <c r="B21" s="14" t="s">
        <v>626</v>
      </c>
      <c r="C21" s="14" t="s">
        <v>626</v>
      </c>
      <c r="D21" s="14">
        <v>1978</v>
      </c>
      <c r="E21" s="14" t="s">
        <v>626</v>
      </c>
      <c r="F21" s="14" t="s">
        <v>626</v>
      </c>
      <c r="G21" s="14" t="s">
        <v>815</v>
      </c>
      <c r="H21" s="14" t="s">
        <v>626</v>
      </c>
      <c r="I21" s="14" t="s">
        <v>830</v>
      </c>
      <c r="J21" s="14">
        <v>34.200000000000003</v>
      </c>
      <c r="K21" s="14">
        <v>35.5</v>
      </c>
      <c r="L21" s="14">
        <v>22.98</v>
      </c>
      <c r="M21" s="14">
        <v>39.08</v>
      </c>
      <c r="N21" s="14" t="s">
        <v>626</v>
      </c>
      <c r="O21" s="14" t="s">
        <v>831</v>
      </c>
      <c r="P21" s="14" t="s">
        <v>626</v>
      </c>
      <c r="Q21" s="14" t="s">
        <v>832</v>
      </c>
      <c r="T21" s="15"/>
    </row>
    <row r="22" spans="1:20" s="14" customFormat="1">
      <c r="A22" s="14" t="s">
        <v>828</v>
      </c>
      <c r="B22" s="14" t="s">
        <v>626</v>
      </c>
      <c r="C22" s="14" t="s">
        <v>626</v>
      </c>
      <c r="D22" s="14">
        <v>1978</v>
      </c>
      <c r="E22" s="14" t="s">
        <v>626</v>
      </c>
      <c r="F22" s="14" t="s">
        <v>626</v>
      </c>
      <c r="G22" s="14" t="s">
        <v>815</v>
      </c>
      <c r="H22" s="14" t="s">
        <v>626</v>
      </c>
      <c r="I22" s="14" t="s">
        <v>830</v>
      </c>
      <c r="J22" s="14">
        <v>34.200000000000003</v>
      </c>
      <c r="K22" s="14">
        <v>35.433333330000004</v>
      </c>
      <c r="L22" s="14">
        <v>22.95</v>
      </c>
      <c r="M22" s="14">
        <v>39.08</v>
      </c>
      <c r="N22" s="14" t="s">
        <v>626</v>
      </c>
      <c r="O22" s="14" t="s">
        <v>831</v>
      </c>
      <c r="P22" s="14" t="s">
        <v>626</v>
      </c>
      <c r="Q22" s="14" t="s">
        <v>832</v>
      </c>
      <c r="T22" s="15"/>
    </row>
    <row r="23" spans="1:20" s="14" customFormat="1">
      <c r="A23" s="14" t="s">
        <v>828</v>
      </c>
      <c r="B23" s="14" t="s">
        <v>626</v>
      </c>
      <c r="C23" s="14" t="s">
        <v>626</v>
      </c>
      <c r="D23" s="14">
        <v>1978</v>
      </c>
      <c r="E23" s="14" t="s">
        <v>626</v>
      </c>
      <c r="F23" s="14" t="s">
        <v>626</v>
      </c>
      <c r="G23" s="14" t="s">
        <v>815</v>
      </c>
      <c r="H23" s="14" t="s">
        <v>626</v>
      </c>
      <c r="I23" s="14" t="s">
        <v>830</v>
      </c>
      <c r="J23" s="14">
        <v>34.200000000000003</v>
      </c>
      <c r="K23" s="14">
        <v>35.433333330000004</v>
      </c>
      <c r="L23" s="14">
        <v>22.95</v>
      </c>
      <c r="M23" s="14">
        <v>39.08</v>
      </c>
      <c r="N23" s="14" t="s">
        <v>626</v>
      </c>
      <c r="O23" s="14" t="s">
        <v>831</v>
      </c>
      <c r="P23" s="14" t="s">
        <v>626</v>
      </c>
      <c r="Q23" s="14" t="s">
        <v>832</v>
      </c>
      <c r="T23" s="15"/>
    </row>
    <row r="24" spans="1:20" s="14" customFormat="1">
      <c r="A24" s="14" t="s">
        <v>828</v>
      </c>
      <c r="B24" s="14" t="s">
        <v>626</v>
      </c>
      <c r="C24" s="14" t="s">
        <v>626</v>
      </c>
      <c r="D24" s="14">
        <v>1982</v>
      </c>
      <c r="E24" s="14" t="s">
        <v>626</v>
      </c>
      <c r="F24" s="14" t="s">
        <v>626</v>
      </c>
      <c r="G24" s="14" t="s">
        <v>815</v>
      </c>
      <c r="H24" s="14" t="s">
        <v>626</v>
      </c>
      <c r="I24" s="14" t="s">
        <v>830</v>
      </c>
      <c r="J24" s="14">
        <v>34.1</v>
      </c>
      <c r="K24" s="14">
        <v>35.433333330000004</v>
      </c>
      <c r="L24" s="14">
        <v>22.97</v>
      </c>
      <c r="M24" s="14">
        <v>39.07</v>
      </c>
      <c r="N24" s="14" t="s">
        <v>626</v>
      </c>
      <c r="O24" s="14" t="s">
        <v>831</v>
      </c>
      <c r="P24" s="14" t="s">
        <v>626</v>
      </c>
      <c r="Q24" s="14" t="s">
        <v>832</v>
      </c>
      <c r="T24" s="15"/>
    </row>
    <row r="25" spans="1:20" s="14" customFormat="1">
      <c r="A25" s="14" t="s">
        <v>828</v>
      </c>
      <c r="B25" s="14" t="s">
        <v>626</v>
      </c>
      <c r="C25" s="14" t="s">
        <v>626</v>
      </c>
      <c r="D25" s="14">
        <v>1982</v>
      </c>
      <c r="E25" s="14" t="s">
        <v>626</v>
      </c>
      <c r="F25" s="14" t="s">
        <v>626</v>
      </c>
      <c r="G25" s="14" t="s">
        <v>815</v>
      </c>
      <c r="H25" s="14" t="s">
        <v>626</v>
      </c>
      <c r="I25" s="14" t="s">
        <v>830</v>
      </c>
      <c r="J25" s="14">
        <v>34.1</v>
      </c>
      <c r="K25" s="14">
        <v>35.5</v>
      </c>
      <c r="L25" s="14">
        <v>22.99</v>
      </c>
      <c r="M25" s="14">
        <v>39.07</v>
      </c>
      <c r="N25" s="14" t="s">
        <v>626</v>
      </c>
      <c r="O25" s="14" t="s">
        <v>831</v>
      </c>
      <c r="P25" s="14" t="s">
        <v>626</v>
      </c>
      <c r="Q25" s="14" t="s">
        <v>832</v>
      </c>
      <c r="T25" s="15"/>
    </row>
    <row r="26" spans="1:20" s="14" customFormat="1">
      <c r="A26" s="14" t="s">
        <v>828</v>
      </c>
      <c r="B26" s="14" t="s">
        <v>626</v>
      </c>
      <c r="C26" s="14" t="s">
        <v>626</v>
      </c>
      <c r="D26" s="14">
        <v>1982</v>
      </c>
      <c r="E26" s="14" t="s">
        <v>626</v>
      </c>
      <c r="F26" s="14" t="s">
        <v>626</v>
      </c>
      <c r="G26" s="14" t="s">
        <v>815</v>
      </c>
      <c r="H26" s="14" t="s">
        <v>626</v>
      </c>
      <c r="I26" s="14" t="s">
        <v>830</v>
      </c>
      <c r="J26" s="14">
        <v>34.1</v>
      </c>
      <c r="K26" s="14">
        <v>35.583333330000002</v>
      </c>
      <c r="L26" s="14">
        <v>22.99</v>
      </c>
      <c r="M26" s="14">
        <v>39.07</v>
      </c>
      <c r="N26" s="14" t="s">
        <v>626</v>
      </c>
      <c r="O26" s="14" t="s">
        <v>831</v>
      </c>
      <c r="P26" s="14" t="s">
        <v>626</v>
      </c>
      <c r="Q26" s="14" t="s">
        <v>832</v>
      </c>
      <c r="T26" s="15"/>
    </row>
    <row r="27" spans="1:20" s="14" customFormat="1">
      <c r="A27" s="14" t="s">
        <v>828</v>
      </c>
      <c r="B27" s="14" t="s">
        <v>626</v>
      </c>
      <c r="C27" s="14" t="s">
        <v>626</v>
      </c>
      <c r="D27" s="14">
        <v>1982</v>
      </c>
      <c r="E27" s="14" t="s">
        <v>626</v>
      </c>
      <c r="F27" s="14" t="s">
        <v>626</v>
      </c>
      <c r="G27" s="14" t="s">
        <v>815</v>
      </c>
      <c r="H27" s="14" t="s">
        <v>626</v>
      </c>
      <c r="I27" s="14" t="s">
        <v>830</v>
      </c>
      <c r="J27" s="14">
        <v>34</v>
      </c>
      <c r="K27" s="14">
        <v>35.5</v>
      </c>
      <c r="L27" s="14">
        <v>23.02</v>
      </c>
      <c r="M27" s="14">
        <v>39.06</v>
      </c>
      <c r="N27" s="14" t="s">
        <v>626</v>
      </c>
      <c r="O27" s="14" t="s">
        <v>831</v>
      </c>
      <c r="P27" s="14" t="s">
        <v>626</v>
      </c>
      <c r="Q27" s="14" t="s">
        <v>832</v>
      </c>
      <c r="T27" s="15"/>
    </row>
    <row r="28" spans="1:20" s="14" customFormat="1">
      <c r="A28" s="14" t="s">
        <v>828</v>
      </c>
      <c r="B28" s="14" t="s">
        <v>626</v>
      </c>
      <c r="C28" s="14" t="s">
        <v>626</v>
      </c>
      <c r="D28" s="14">
        <v>1982</v>
      </c>
      <c r="E28" s="14" t="s">
        <v>626</v>
      </c>
      <c r="F28" s="14" t="s">
        <v>626</v>
      </c>
      <c r="G28" s="14" t="s">
        <v>815</v>
      </c>
      <c r="H28" s="14" t="s">
        <v>626</v>
      </c>
      <c r="I28" s="14" t="s">
        <v>830</v>
      </c>
      <c r="J28" s="14">
        <v>34.1</v>
      </c>
      <c r="K28" s="14">
        <v>35.5</v>
      </c>
      <c r="L28" s="14">
        <v>22.99</v>
      </c>
      <c r="M28" s="14">
        <v>39.07</v>
      </c>
      <c r="N28" s="14" t="s">
        <v>626</v>
      </c>
      <c r="O28" s="14" t="s">
        <v>831</v>
      </c>
      <c r="P28" s="14" t="s">
        <v>626</v>
      </c>
      <c r="Q28" s="14" t="s">
        <v>832</v>
      </c>
      <c r="T28" s="15"/>
    </row>
    <row r="29" spans="1:20" s="14" customFormat="1">
      <c r="A29" s="14" t="s">
        <v>828</v>
      </c>
      <c r="B29" s="14" t="s">
        <v>626</v>
      </c>
      <c r="C29" s="14" t="s">
        <v>626</v>
      </c>
      <c r="D29" s="14">
        <v>1982</v>
      </c>
      <c r="E29" s="14" t="s">
        <v>626</v>
      </c>
      <c r="F29" s="14" t="s">
        <v>626</v>
      </c>
      <c r="G29" s="14" t="s">
        <v>815</v>
      </c>
      <c r="H29" s="14" t="s">
        <v>626</v>
      </c>
      <c r="I29" s="14" t="s">
        <v>830</v>
      </c>
      <c r="J29" s="14">
        <v>34.566666669999996</v>
      </c>
      <c r="K29" s="14">
        <v>35.583333330000002</v>
      </c>
      <c r="L29" s="14">
        <v>22.86</v>
      </c>
      <c r="M29" s="14">
        <v>39.1</v>
      </c>
      <c r="N29" s="14" t="s">
        <v>626</v>
      </c>
      <c r="O29" s="14" t="s">
        <v>831</v>
      </c>
      <c r="P29" s="14" t="s">
        <v>626</v>
      </c>
      <c r="Q29" s="14" t="s">
        <v>832</v>
      </c>
      <c r="T29" s="15"/>
    </row>
    <row r="30" spans="1:20" s="14" customFormat="1" ht="12">
      <c r="A30" s="14" t="s">
        <v>828</v>
      </c>
      <c r="B30" s="14" t="s">
        <v>626</v>
      </c>
      <c r="C30" s="14" t="s">
        <v>626</v>
      </c>
      <c r="D30" s="14">
        <v>1982</v>
      </c>
      <c r="E30" s="14" t="s">
        <v>626</v>
      </c>
      <c r="F30" s="14" t="s">
        <v>626</v>
      </c>
      <c r="G30" s="14" t="s">
        <v>815</v>
      </c>
      <c r="H30" s="14" t="s">
        <v>626</v>
      </c>
      <c r="I30" s="14" t="s">
        <v>830</v>
      </c>
      <c r="J30" s="14">
        <v>34.1</v>
      </c>
      <c r="K30" s="14">
        <v>35.433333330000004</v>
      </c>
      <c r="L30" s="14">
        <v>22.97</v>
      </c>
      <c r="M30" s="14">
        <v>39.07</v>
      </c>
      <c r="N30" s="14" t="s">
        <v>626</v>
      </c>
      <c r="O30" s="14" t="s">
        <v>831</v>
      </c>
      <c r="P30" s="14" t="s">
        <v>626</v>
      </c>
      <c r="Q30" s="14" t="s">
        <v>832</v>
      </c>
    </row>
    <row r="31" spans="1:20" s="14" customFormat="1" ht="12">
      <c r="A31" s="14" t="s">
        <v>828</v>
      </c>
      <c r="B31" s="14" t="s">
        <v>626</v>
      </c>
      <c r="C31" s="14" t="s">
        <v>626</v>
      </c>
      <c r="D31" s="14">
        <v>1982</v>
      </c>
      <c r="E31" s="14" t="s">
        <v>626</v>
      </c>
      <c r="F31" s="14" t="s">
        <v>626</v>
      </c>
      <c r="G31" s="14" t="s">
        <v>815</v>
      </c>
      <c r="H31" s="14" t="s">
        <v>626</v>
      </c>
      <c r="I31" s="14" t="s">
        <v>830</v>
      </c>
      <c r="J31" s="14">
        <v>34.1</v>
      </c>
      <c r="K31" s="14">
        <v>35.5</v>
      </c>
      <c r="L31" s="14">
        <v>22.99</v>
      </c>
      <c r="M31" s="14">
        <v>39.07</v>
      </c>
      <c r="N31" s="14" t="s">
        <v>626</v>
      </c>
      <c r="O31" s="14" t="s">
        <v>831</v>
      </c>
      <c r="P31" s="14" t="s">
        <v>626</v>
      </c>
      <c r="Q31" s="14" t="s">
        <v>832</v>
      </c>
    </row>
    <row r="32" spans="1:20" s="14" customFormat="1">
      <c r="A32" s="14" t="s">
        <v>828</v>
      </c>
      <c r="B32" s="14" t="s">
        <v>626</v>
      </c>
      <c r="C32" s="14" t="s">
        <v>626</v>
      </c>
      <c r="D32" s="14">
        <v>1982</v>
      </c>
      <c r="E32" s="14" t="s">
        <v>626</v>
      </c>
      <c r="F32" s="14" t="s">
        <v>626</v>
      </c>
      <c r="G32" s="14" t="s">
        <v>815</v>
      </c>
      <c r="H32" s="14" t="s">
        <v>626</v>
      </c>
      <c r="I32" s="14" t="s">
        <v>830</v>
      </c>
      <c r="J32" s="14">
        <v>34</v>
      </c>
      <c r="K32" s="14">
        <v>35.5</v>
      </c>
      <c r="L32" s="14">
        <v>23.02</v>
      </c>
      <c r="M32" s="14">
        <v>39.06</v>
      </c>
      <c r="N32" s="14" t="s">
        <v>626</v>
      </c>
      <c r="O32" s="14" t="s">
        <v>831</v>
      </c>
      <c r="P32" s="14" t="s">
        <v>626</v>
      </c>
      <c r="Q32" s="14" t="s">
        <v>832</v>
      </c>
      <c r="T32" s="15"/>
    </row>
    <row r="33" spans="1:20" s="14" customFormat="1">
      <c r="A33" s="14" t="s">
        <v>1033</v>
      </c>
      <c r="B33" s="14" t="s">
        <v>626</v>
      </c>
      <c r="C33" s="14" t="s">
        <v>858</v>
      </c>
      <c r="D33" s="14">
        <v>1987</v>
      </c>
      <c r="E33" s="14" t="s">
        <v>626</v>
      </c>
      <c r="F33" s="14" t="s">
        <v>626</v>
      </c>
      <c r="G33" s="14" t="s">
        <v>815</v>
      </c>
      <c r="H33" s="14" t="s">
        <v>1034</v>
      </c>
      <c r="I33" s="14" t="s">
        <v>830</v>
      </c>
      <c r="J33" s="14">
        <v>33.99</v>
      </c>
      <c r="K33" s="14">
        <v>35.619999999999997</v>
      </c>
      <c r="L33" s="14" t="s">
        <v>626</v>
      </c>
      <c r="M33" s="14" t="s">
        <v>626</v>
      </c>
      <c r="N33" s="14" t="s">
        <v>626</v>
      </c>
      <c r="O33" s="14" t="s">
        <v>831</v>
      </c>
      <c r="P33" s="14" t="s">
        <v>1035</v>
      </c>
      <c r="Q33" s="14" t="s">
        <v>818</v>
      </c>
      <c r="R33" s="14" t="s">
        <v>846</v>
      </c>
      <c r="T33" s="15"/>
    </row>
    <row r="34" spans="1:20" s="14" customFormat="1">
      <c r="A34" s="14" t="s">
        <v>833</v>
      </c>
      <c r="B34" s="14" t="s">
        <v>626</v>
      </c>
      <c r="C34" s="14" t="s">
        <v>626</v>
      </c>
      <c r="D34" s="14" t="s">
        <v>626</v>
      </c>
      <c r="E34" s="14" t="s">
        <v>626</v>
      </c>
      <c r="F34" s="14" t="s">
        <v>626</v>
      </c>
      <c r="G34" s="14" t="s">
        <v>815</v>
      </c>
      <c r="H34" s="14" t="s">
        <v>626</v>
      </c>
      <c r="I34" s="14" t="s">
        <v>830</v>
      </c>
      <c r="J34" s="14" t="s">
        <v>626</v>
      </c>
      <c r="K34" s="14" t="s">
        <v>626</v>
      </c>
      <c r="L34" s="14" t="s">
        <v>626</v>
      </c>
      <c r="M34" s="14" t="s">
        <v>626</v>
      </c>
      <c r="N34" s="14" t="s">
        <v>626</v>
      </c>
      <c r="O34" s="14" t="s">
        <v>626</v>
      </c>
      <c r="P34" s="14" t="s">
        <v>626</v>
      </c>
      <c r="Q34" s="14" t="s">
        <v>626</v>
      </c>
      <c r="T34" s="15"/>
    </row>
    <row r="35" spans="1:20" s="14" customFormat="1">
      <c r="A35" s="14" t="s">
        <v>768</v>
      </c>
      <c r="B35" s="14">
        <v>7</v>
      </c>
      <c r="C35" s="14" t="s">
        <v>834</v>
      </c>
      <c r="D35" s="14">
        <v>1988</v>
      </c>
      <c r="E35" s="14" t="s">
        <v>626</v>
      </c>
      <c r="F35" s="14" t="s">
        <v>626</v>
      </c>
      <c r="G35" s="14" t="s">
        <v>815</v>
      </c>
      <c r="H35" s="14" t="s">
        <v>835</v>
      </c>
      <c r="I35" s="14" t="s">
        <v>742</v>
      </c>
      <c r="J35" s="14">
        <v>32.678362</v>
      </c>
      <c r="K35" s="14">
        <v>34.928691999999998</v>
      </c>
      <c r="L35" s="14" t="s">
        <v>626</v>
      </c>
      <c r="M35" s="14" t="s">
        <v>626</v>
      </c>
      <c r="N35" s="14" t="s">
        <v>626</v>
      </c>
      <c r="O35" s="14" t="s">
        <v>626</v>
      </c>
      <c r="P35" s="14" t="s">
        <v>626</v>
      </c>
      <c r="Q35" s="14" t="s">
        <v>832</v>
      </c>
      <c r="S35" s="15"/>
    </row>
    <row r="36" spans="1:20" s="14" customFormat="1">
      <c r="A36" s="14" t="s">
        <v>836</v>
      </c>
      <c r="B36" s="14" t="s">
        <v>626</v>
      </c>
      <c r="C36" s="14" t="s">
        <v>626</v>
      </c>
      <c r="D36" s="14" t="s">
        <v>626</v>
      </c>
      <c r="E36" s="14" t="s">
        <v>626</v>
      </c>
      <c r="F36" s="14" t="s">
        <v>626</v>
      </c>
      <c r="G36" s="14" t="s">
        <v>815</v>
      </c>
      <c r="H36" s="14" t="s">
        <v>626</v>
      </c>
      <c r="I36" s="14" t="s">
        <v>742</v>
      </c>
      <c r="J36" s="14" t="s">
        <v>626</v>
      </c>
      <c r="K36" s="14" t="s">
        <v>626</v>
      </c>
      <c r="L36" s="14" t="s">
        <v>626</v>
      </c>
      <c r="M36" s="14" t="s">
        <v>626</v>
      </c>
      <c r="N36" s="14" t="s">
        <v>626</v>
      </c>
      <c r="O36" s="14" t="s">
        <v>626</v>
      </c>
      <c r="P36" s="14" t="s">
        <v>626</v>
      </c>
      <c r="Q36" s="14" t="s">
        <v>626</v>
      </c>
      <c r="T36" s="15"/>
    </row>
    <row r="37" spans="1:20" s="14" customFormat="1">
      <c r="A37" s="14" t="s">
        <v>828</v>
      </c>
      <c r="B37" s="14" t="s">
        <v>626</v>
      </c>
      <c r="C37" s="14" t="s">
        <v>626</v>
      </c>
      <c r="D37" s="14">
        <v>1998</v>
      </c>
      <c r="E37" s="14" t="s">
        <v>626</v>
      </c>
      <c r="F37" s="14" t="s">
        <v>626</v>
      </c>
      <c r="G37" s="14" t="s">
        <v>815</v>
      </c>
      <c r="H37" s="14" t="s">
        <v>626</v>
      </c>
      <c r="I37" s="14" t="s">
        <v>830</v>
      </c>
      <c r="J37" s="14">
        <v>34.416666669999998</v>
      </c>
      <c r="K37" s="14">
        <v>35.533333329999998</v>
      </c>
      <c r="L37" s="14">
        <v>22.9</v>
      </c>
      <c r="M37" s="14">
        <v>39.1</v>
      </c>
      <c r="N37" s="14" t="s">
        <v>626</v>
      </c>
      <c r="O37" s="14" t="s">
        <v>831</v>
      </c>
      <c r="P37" s="14" t="s">
        <v>626</v>
      </c>
      <c r="Q37" s="14" t="s">
        <v>832</v>
      </c>
      <c r="T37" s="15"/>
    </row>
    <row r="38" spans="1:20">
      <c r="A38" s="14" t="s">
        <v>828</v>
      </c>
      <c r="B38" s="14" t="s">
        <v>626</v>
      </c>
      <c r="C38" s="14" t="s">
        <v>626</v>
      </c>
      <c r="D38" s="14">
        <v>1998</v>
      </c>
      <c r="E38" s="14" t="s">
        <v>626</v>
      </c>
      <c r="F38" s="14" t="s">
        <v>626</v>
      </c>
      <c r="G38" s="14" t="s">
        <v>815</v>
      </c>
      <c r="H38" s="14" t="s">
        <v>626</v>
      </c>
      <c r="I38" s="14" t="s">
        <v>830</v>
      </c>
      <c r="J38" s="14">
        <v>34.416666669999998</v>
      </c>
      <c r="K38" s="14">
        <v>35.533333329999998</v>
      </c>
      <c r="L38" s="14">
        <v>22.9</v>
      </c>
      <c r="M38" s="14">
        <v>39.1</v>
      </c>
      <c r="N38" s="14" t="s">
        <v>626</v>
      </c>
      <c r="O38" s="14" t="s">
        <v>831</v>
      </c>
      <c r="P38" s="14" t="s">
        <v>626</v>
      </c>
      <c r="Q38" s="14" t="s">
        <v>832</v>
      </c>
      <c r="R38" s="14"/>
    </row>
    <row r="39" spans="1:20" s="14" customFormat="1">
      <c r="A39" s="14" t="s">
        <v>837</v>
      </c>
      <c r="B39" s="14" t="s">
        <v>626</v>
      </c>
      <c r="C39" s="14" t="s">
        <v>626</v>
      </c>
      <c r="D39" s="14" t="s">
        <v>838</v>
      </c>
      <c r="E39" s="14" t="s">
        <v>626</v>
      </c>
      <c r="F39" s="15">
        <v>1</v>
      </c>
      <c r="G39" s="14" t="s">
        <v>815</v>
      </c>
      <c r="H39" s="14" t="s">
        <v>839</v>
      </c>
      <c r="I39" s="14" t="s">
        <v>743</v>
      </c>
      <c r="J39" s="14">
        <v>36.659999999999997</v>
      </c>
      <c r="K39" s="14">
        <v>28.66</v>
      </c>
      <c r="L39" s="14" t="s">
        <v>626</v>
      </c>
      <c r="M39" s="14" t="s">
        <v>626</v>
      </c>
      <c r="N39" s="14" t="s">
        <v>626</v>
      </c>
      <c r="O39" s="14" t="s">
        <v>626</v>
      </c>
      <c r="P39" s="14" t="s">
        <v>626</v>
      </c>
      <c r="Q39" s="14" t="s">
        <v>818</v>
      </c>
      <c r="R39" s="16" t="s">
        <v>821</v>
      </c>
      <c r="S39" s="15"/>
    </row>
    <row r="40" spans="1:20" s="14" customFormat="1">
      <c r="A40" s="14" t="s">
        <v>840</v>
      </c>
      <c r="B40" s="14" t="s">
        <v>626</v>
      </c>
      <c r="C40" s="14" t="s">
        <v>841</v>
      </c>
      <c r="D40" s="14">
        <v>2000</v>
      </c>
      <c r="E40" s="14" t="s">
        <v>626</v>
      </c>
      <c r="F40" s="14" t="s">
        <v>626</v>
      </c>
      <c r="G40" s="14" t="s">
        <v>815</v>
      </c>
      <c r="H40" s="14" t="s">
        <v>842</v>
      </c>
      <c r="I40" s="14" t="s">
        <v>743</v>
      </c>
      <c r="J40" s="14">
        <v>36.552864999999997</v>
      </c>
      <c r="K40" s="14">
        <v>29.113284</v>
      </c>
      <c r="L40" s="14" t="s">
        <v>626</v>
      </c>
      <c r="M40" s="14" t="s">
        <v>626</v>
      </c>
      <c r="N40" s="14" t="s">
        <v>626</v>
      </c>
      <c r="O40" s="14" t="s">
        <v>626</v>
      </c>
      <c r="P40" s="14" t="s">
        <v>626</v>
      </c>
      <c r="Q40" s="14" t="s">
        <v>818</v>
      </c>
      <c r="R40" s="14" t="s">
        <v>819</v>
      </c>
      <c r="S40" s="15"/>
    </row>
    <row r="41" spans="1:20" s="14" customFormat="1">
      <c r="A41" s="14" t="s">
        <v>828</v>
      </c>
      <c r="B41" s="14" t="s">
        <v>626</v>
      </c>
      <c r="C41" s="14" t="s">
        <v>626</v>
      </c>
      <c r="D41" s="14">
        <v>2003</v>
      </c>
      <c r="E41" s="14" t="s">
        <v>626</v>
      </c>
      <c r="F41" s="14" t="s">
        <v>626</v>
      </c>
      <c r="G41" s="14" t="s">
        <v>815</v>
      </c>
      <c r="H41" s="14" t="s">
        <v>626</v>
      </c>
      <c r="I41" s="14" t="s">
        <v>830</v>
      </c>
      <c r="J41" s="14">
        <v>34.049999999999997</v>
      </c>
      <c r="K41" s="14">
        <v>35.533333329999998</v>
      </c>
      <c r="L41" s="14">
        <v>23</v>
      </c>
      <c r="M41" s="14">
        <v>39.06</v>
      </c>
      <c r="N41" s="14">
        <v>0.27900000000000003</v>
      </c>
      <c r="O41" s="14" t="s">
        <v>831</v>
      </c>
      <c r="P41" s="14" t="s">
        <v>626</v>
      </c>
      <c r="Q41" s="14" t="s">
        <v>832</v>
      </c>
      <c r="S41" s="15"/>
    </row>
    <row r="42" spans="1:20" s="14" customFormat="1">
      <c r="A42" s="14" t="s">
        <v>828</v>
      </c>
      <c r="B42" s="14" t="s">
        <v>626</v>
      </c>
      <c r="C42" s="14" t="s">
        <v>626</v>
      </c>
      <c r="D42" s="14">
        <v>2003</v>
      </c>
      <c r="E42" s="14" t="s">
        <v>626</v>
      </c>
      <c r="F42" s="14" t="s">
        <v>626</v>
      </c>
      <c r="G42" s="14" t="s">
        <v>815</v>
      </c>
      <c r="H42" s="14" t="s">
        <v>626</v>
      </c>
      <c r="I42" s="14" t="s">
        <v>830</v>
      </c>
      <c r="J42" s="14">
        <v>34.549999999999997</v>
      </c>
      <c r="K42" s="14">
        <v>35.566666669999996</v>
      </c>
      <c r="L42" s="14">
        <v>22.86</v>
      </c>
      <c r="M42" s="14">
        <v>39.1</v>
      </c>
      <c r="N42" s="14">
        <v>0.27900000000000003</v>
      </c>
      <c r="O42" s="14" t="s">
        <v>831</v>
      </c>
      <c r="P42" s="14" t="s">
        <v>626</v>
      </c>
      <c r="Q42" s="14" t="s">
        <v>832</v>
      </c>
      <c r="S42" s="15"/>
    </row>
    <row r="43" spans="1:20" s="14" customFormat="1">
      <c r="A43" s="14" t="s">
        <v>840</v>
      </c>
      <c r="B43" s="14">
        <v>10</v>
      </c>
      <c r="C43" s="14" t="s">
        <v>841</v>
      </c>
      <c r="D43" s="14">
        <v>2003</v>
      </c>
      <c r="E43" s="14">
        <v>0.03</v>
      </c>
      <c r="F43" s="14" t="s">
        <v>626</v>
      </c>
      <c r="G43" s="14" t="s">
        <v>815</v>
      </c>
      <c r="H43" s="14" t="s">
        <v>842</v>
      </c>
      <c r="I43" s="14" t="s">
        <v>743</v>
      </c>
      <c r="J43" s="14">
        <v>36.552864999999997</v>
      </c>
      <c r="K43" s="14">
        <v>29.113284</v>
      </c>
      <c r="L43" s="14">
        <v>29.9</v>
      </c>
      <c r="M43" s="14" t="s">
        <v>626</v>
      </c>
      <c r="N43" s="14">
        <v>0.11260000000000001</v>
      </c>
      <c r="O43" s="14" t="s">
        <v>843</v>
      </c>
      <c r="P43" s="14" t="s">
        <v>626</v>
      </c>
      <c r="Q43" s="14" t="s">
        <v>818</v>
      </c>
      <c r="R43" s="14" t="s">
        <v>819</v>
      </c>
      <c r="S43" s="15"/>
    </row>
    <row r="44" spans="1:20" s="14" customFormat="1">
      <c r="A44" s="14" t="s">
        <v>840</v>
      </c>
      <c r="B44" s="14">
        <v>15</v>
      </c>
      <c r="C44" s="14" t="s">
        <v>841</v>
      </c>
      <c r="D44" s="14">
        <v>2003</v>
      </c>
      <c r="E44" s="14">
        <v>0.06</v>
      </c>
      <c r="F44" s="14" t="s">
        <v>626</v>
      </c>
      <c r="G44" s="14" t="s">
        <v>815</v>
      </c>
      <c r="H44" s="14" t="s">
        <v>842</v>
      </c>
      <c r="I44" s="14" t="s">
        <v>743</v>
      </c>
      <c r="J44" s="14">
        <v>36.552864999999997</v>
      </c>
      <c r="K44" s="14">
        <v>29.113284</v>
      </c>
      <c r="L44" s="14">
        <v>29.9</v>
      </c>
      <c r="M44" s="14" t="s">
        <v>626</v>
      </c>
      <c r="N44" s="14">
        <v>0.11260000000000001</v>
      </c>
      <c r="O44" s="14" t="s">
        <v>843</v>
      </c>
      <c r="P44" s="14" t="s">
        <v>626</v>
      </c>
      <c r="Q44" s="14" t="s">
        <v>818</v>
      </c>
      <c r="R44" s="14" t="s">
        <v>819</v>
      </c>
      <c r="S44" s="15"/>
    </row>
    <row r="45" spans="1:20" s="14" customFormat="1">
      <c r="A45" s="14" t="s">
        <v>840</v>
      </c>
      <c r="B45" s="14">
        <v>20</v>
      </c>
      <c r="C45" s="14" t="s">
        <v>823</v>
      </c>
      <c r="D45" s="14">
        <v>2003</v>
      </c>
      <c r="E45" s="14">
        <v>0.03</v>
      </c>
      <c r="F45" s="14" t="s">
        <v>626</v>
      </c>
      <c r="G45" s="14" t="s">
        <v>815</v>
      </c>
      <c r="H45" s="14" t="s">
        <v>842</v>
      </c>
      <c r="I45" s="14" t="s">
        <v>743</v>
      </c>
      <c r="J45" s="14">
        <v>36.552864999999997</v>
      </c>
      <c r="K45" s="14">
        <v>29.113284</v>
      </c>
      <c r="L45" s="14">
        <v>24.07</v>
      </c>
      <c r="M45" s="14" t="s">
        <v>626</v>
      </c>
      <c r="N45" s="14">
        <v>0.14910000000000001</v>
      </c>
      <c r="O45" s="14" t="s">
        <v>843</v>
      </c>
      <c r="P45" s="14" t="s">
        <v>626</v>
      </c>
      <c r="Q45" s="14" t="s">
        <v>818</v>
      </c>
      <c r="R45" s="14" t="s">
        <v>819</v>
      </c>
      <c r="S45" s="15"/>
    </row>
    <row r="46" spans="1:20" s="14" customFormat="1">
      <c r="A46" s="14" t="s">
        <v>840</v>
      </c>
      <c r="B46" s="14">
        <v>22</v>
      </c>
      <c r="C46" s="14" t="s">
        <v>823</v>
      </c>
      <c r="D46" s="14">
        <v>2003</v>
      </c>
      <c r="E46" s="14">
        <v>0.05</v>
      </c>
      <c r="F46" s="14" t="s">
        <v>626</v>
      </c>
      <c r="G46" s="14" t="s">
        <v>815</v>
      </c>
      <c r="H46" s="14" t="s">
        <v>842</v>
      </c>
      <c r="I46" s="14" t="s">
        <v>743</v>
      </c>
      <c r="J46" s="14">
        <v>36.552864999999997</v>
      </c>
      <c r="K46" s="14">
        <v>29.113284</v>
      </c>
      <c r="L46" s="14">
        <v>24.07</v>
      </c>
      <c r="M46" s="14" t="s">
        <v>626</v>
      </c>
      <c r="N46" s="14">
        <v>0.14910000000000001</v>
      </c>
      <c r="O46" s="14" t="s">
        <v>843</v>
      </c>
      <c r="P46" s="14" t="s">
        <v>626</v>
      </c>
      <c r="Q46" s="14" t="s">
        <v>818</v>
      </c>
      <c r="R46" s="14" t="s">
        <v>819</v>
      </c>
      <c r="S46" s="15"/>
    </row>
    <row r="47" spans="1:20" s="14" customFormat="1">
      <c r="A47" s="14" t="s">
        <v>840</v>
      </c>
      <c r="B47" s="14">
        <v>6</v>
      </c>
      <c r="C47" s="14" t="s">
        <v>844</v>
      </c>
      <c r="D47" s="14">
        <v>2004</v>
      </c>
      <c r="E47" s="14">
        <v>0.03</v>
      </c>
      <c r="F47" s="14" t="s">
        <v>626</v>
      </c>
      <c r="G47" s="14" t="s">
        <v>815</v>
      </c>
      <c r="H47" s="14" t="s">
        <v>842</v>
      </c>
      <c r="I47" s="14" t="s">
        <v>743</v>
      </c>
      <c r="J47" s="14">
        <v>36.552864999999997</v>
      </c>
      <c r="K47" s="14">
        <v>29.113284</v>
      </c>
      <c r="L47" s="14">
        <v>14.9</v>
      </c>
      <c r="M47" s="14" t="s">
        <v>626</v>
      </c>
      <c r="N47" s="14">
        <v>0.21929999999999999</v>
      </c>
      <c r="O47" s="14" t="s">
        <v>843</v>
      </c>
      <c r="P47" s="14" t="s">
        <v>626</v>
      </c>
      <c r="Q47" s="14" t="s">
        <v>818</v>
      </c>
      <c r="R47" s="14" t="s">
        <v>819</v>
      </c>
      <c r="T47" s="15"/>
    </row>
    <row r="48" spans="1:20" s="14" customFormat="1">
      <c r="A48" s="14" t="s">
        <v>840</v>
      </c>
      <c r="B48" s="14">
        <v>2</v>
      </c>
      <c r="C48" s="14" t="s">
        <v>844</v>
      </c>
      <c r="D48" s="14">
        <v>2004</v>
      </c>
      <c r="E48" s="14">
        <v>0.04</v>
      </c>
      <c r="F48" s="14" t="s">
        <v>626</v>
      </c>
      <c r="G48" s="14" t="s">
        <v>815</v>
      </c>
      <c r="H48" s="14" t="s">
        <v>842</v>
      </c>
      <c r="I48" s="14" t="s">
        <v>743</v>
      </c>
      <c r="J48" s="14">
        <v>36.552864999999997</v>
      </c>
      <c r="K48" s="14">
        <v>29.113284</v>
      </c>
      <c r="L48" s="14">
        <v>14.9</v>
      </c>
      <c r="M48" s="14" t="s">
        <v>626</v>
      </c>
      <c r="N48" s="14">
        <v>0.21929999999999999</v>
      </c>
      <c r="O48" s="14" t="s">
        <v>843</v>
      </c>
      <c r="P48" s="14" t="s">
        <v>626</v>
      </c>
      <c r="Q48" s="14" t="s">
        <v>818</v>
      </c>
      <c r="R48" s="14" t="s">
        <v>819</v>
      </c>
      <c r="S48" s="15"/>
    </row>
    <row r="49" spans="1:20" s="14" customFormat="1">
      <c r="A49" s="14" t="s">
        <v>840</v>
      </c>
      <c r="B49" s="14">
        <v>6</v>
      </c>
      <c r="C49" s="14" t="s">
        <v>845</v>
      </c>
      <c r="D49" s="14">
        <v>2004</v>
      </c>
      <c r="E49" s="14">
        <v>7.0000000000000007E-2</v>
      </c>
      <c r="F49" s="14" t="s">
        <v>626</v>
      </c>
      <c r="G49" s="14" t="s">
        <v>815</v>
      </c>
      <c r="H49" s="14" t="s">
        <v>842</v>
      </c>
      <c r="I49" s="14" t="s">
        <v>743</v>
      </c>
      <c r="J49" s="14">
        <v>36.552864999999997</v>
      </c>
      <c r="K49" s="14">
        <v>29.113284</v>
      </c>
      <c r="L49" s="14">
        <v>20.43</v>
      </c>
      <c r="M49" s="14" t="s">
        <v>626</v>
      </c>
      <c r="N49" s="14">
        <v>0.13420000000000001</v>
      </c>
      <c r="O49" s="14" t="s">
        <v>843</v>
      </c>
      <c r="P49" s="14" t="s">
        <v>626</v>
      </c>
      <c r="Q49" s="14" t="s">
        <v>818</v>
      </c>
      <c r="R49" s="14" t="s">
        <v>819</v>
      </c>
      <c r="T49" s="15"/>
    </row>
    <row r="50" spans="1:20" s="14" customFormat="1">
      <c r="A50" s="14" t="s">
        <v>840</v>
      </c>
      <c r="B50" s="14">
        <v>8</v>
      </c>
      <c r="C50" s="14" t="s">
        <v>845</v>
      </c>
      <c r="D50" s="14">
        <v>2004</v>
      </c>
      <c r="E50" s="14">
        <v>0.03</v>
      </c>
      <c r="F50" s="14" t="s">
        <v>626</v>
      </c>
      <c r="G50" s="14" t="s">
        <v>815</v>
      </c>
      <c r="H50" s="14" t="s">
        <v>842</v>
      </c>
      <c r="I50" s="14" t="s">
        <v>743</v>
      </c>
      <c r="J50" s="14">
        <v>36.552864999999997</v>
      </c>
      <c r="K50" s="14">
        <v>29.113284</v>
      </c>
      <c r="L50" s="14">
        <v>20.43</v>
      </c>
      <c r="M50" s="14" t="s">
        <v>626</v>
      </c>
      <c r="N50" s="14">
        <v>0.13420000000000001</v>
      </c>
      <c r="O50" s="14" t="s">
        <v>843</v>
      </c>
      <c r="P50" s="14" t="s">
        <v>626</v>
      </c>
      <c r="Q50" s="14" t="s">
        <v>818</v>
      </c>
      <c r="R50" s="14" t="s">
        <v>819</v>
      </c>
      <c r="T50" s="15"/>
    </row>
    <row r="51" spans="1:20" s="14" customFormat="1">
      <c r="A51" s="14" t="s">
        <v>769</v>
      </c>
      <c r="B51" s="14">
        <v>20</v>
      </c>
      <c r="C51" s="14" t="s">
        <v>834</v>
      </c>
      <c r="D51" s="14">
        <v>2005</v>
      </c>
      <c r="E51" s="14" t="s">
        <v>626</v>
      </c>
      <c r="F51" s="14">
        <v>2</v>
      </c>
      <c r="G51" s="14" t="s">
        <v>815</v>
      </c>
      <c r="H51" s="14" t="s">
        <v>984</v>
      </c>
      <c r="I51" s="14" t="s">
        <v>743</v>
      </c>
      <c r="J51" s="14">
        <v>36.61</v>
      </c>
      <c r="K51" s="14">
        <v>36.17</v>
      </c>
      <c r="L51" s="14">
        <v>34</v>
      </c>
      <c r="M51" s="14">
        <v>38.51</v>
      </c>
      <c r="N51" s="14" t="s">
        <v>626</v>
      </c>
      <c r="O51" s="14">
        <v>0.7</v>
      </c>
      <c r="P51" s="14">
        <v>5</v>
      </c>
      <c r="Q51" s="14" t="s">
        <v>818</v>
      </c>
      <c r="R51" s="14" t="s">
        <v>846</v>
      </c>
      <c r="T51" s="15"/>
    </row>
    <row r="52" spans="1:20" s="14" customFormat="1">
      <c r="A52" s="14" t="s">
        <v>796</v>
      </c>
      <c r="B52" s="14" t="s">
        <v>626</v>
      </c>
      <c r="C52" s="14" t="s">
        <v>847</v>
      </c>
      <c r="D52" s="14">
        <v>2009</v>
      </c>
      <c r="E52" s="14" t="s">
        <v>626</v>
      </c>
      <c r="F52" s="14">
        <v>1</v>
      </c>
      <c r="G52" s="14" t="s">
        <v>815</v>
      </c>
      <c r="H52" s="14" t="s">
        <v>848</v>
      </c>
      <c r="I52" s="14" t="s">
        <v>743</v>
      </c>
      <c r="J52" s="14">
        <v>37.766666999999998</v>
      </c>
      <c r="K52" s="14">
        <v>30.583333</v>
      </c>
      <c r="L52" s="14">
        <v>22.9</v>
      </c>
      <c r="M52" s="14">
        <v>38.299999999999997</v>
      </c>
      <c r="N52" s="14" t="s">
        <v>626</v>
      </c>
      <c r="O52" s="14">
        <v>25</v>
      </c>
      <c r="P52" s="14">
        <v>8.3000000000000007</v>
      </c>
      <c r="Q52" s="14" t="s">
        <v>818</v>
      </c>
      <c r="R52" s="14" t="s">
        <v>849</v>
      </c>
      <c r="T52" s="15"/>
    </row>
    <row r="53" spans="1:20" s="14" customFormat="1">
      <c r="A53" s="14" t="s">
        <v>771</v>
      </c>
      <c r="B53" s="14">
        <v>20</v>
      </c>
      <c r="C53" s="14" t="s">
        <v>850</v>
      </c>
      <c r="D53" s="14">
        <v>2009</v>
      </c>
      <c r="E53" s="14" t="s">
        <v>626</v>
      </c>
      <c r="F53" s="14">
        <v>50</v>
      </c>
      <c r="G53" s="14" t="s">
        <v>815</v>
      </c>
      <c r="H53" s="14" t="s">
        <v>985</v>
      </c>
      <c r="I53" s="14" t="s">
        <v>745</v>
      </c>
      <c r="J53" s="14">
        <v>35.9</v>
      </c>
      <c r="K53" s="14">
        <v>14.6</v>
      </c>
      <c r="L53" s="14">
        <v>14.9</v>
      </c>
      <c r="M53" s="14" t="s">
        <v>626</v>
      </c>
      <c r="N53" s="14">
        <v>0.19739999999999999</v>
      </c>
      <c r="O53" s="14" t="s">
        <v>851</v>
      </c>
      <c r="P53" s="14" t="s">
        <v>852</v>
      </c>
      <c r="Q53" s="14" t="s">
        <v>832</v>
      </c>
      <c r="R53" s="14" t="s">
        <v>821</v>
      </c>
      <c r="T53" s="15"/>
    </row>
    <row r="54" spans="1:20" s="14" customFormat="1">
      <c r="A54" s="14" t="s">
        <v>772</v>
      </c>
      <c r="B54" s="14" t="s">
        <v>626</v>
      </c>
      <c r="C54" s="14" t="s">
        <v>853</v>
      </c>
      <c r="D54" s="14">
        <v>2010</v>
      </c>
      <c r="E54" s="14" t="s">
        <v>626</v>
      </c>
      <c r="F54" s="14" t="s">
        <v>854</v>
      </c>
      <c r="G54" s="14" t="s">
        <v>815</v>
      </c>
      <c r="H54" s="14" t="s">
        <v>855</v>
      </c>
      <c r="I54" s="14" t="s">
        <v>738</v>
      </c>
      <c r="J54" s="14">
        <v>37.087746000000003</v>
      </c>
      <c r="K54" s="14">
        <v>25.149902000000001</v>
      </c>
      <c r="L54" s="14">
        <v>28.3</v>
      </c>
      <c r="M54" s="14" t="s">
        <v>626</v>
      </c>
      <c r="N54" s="14">
        <v>0.15989999999999999</v>
      </c>
      <c r="O54" s="17" t="s">
        <v>856</v>
      </c>
      <c r="P54" s="17" t="s">
        <v>626</v>
      </c>
      <c r="Q54" s="14" t="s">
        <v>818</v>
      </c>
      <c r="R54" s="14" t="s">
        <v>857</v>
      </c>
      <c r="T54" s="15"/>
    </row>
    <row r="55" spans="1:20" s="14" customFormat="1">
      <c r="A55" s="14" t="s">
        <v>772</v>
      </c>
      <c r="B55" s="14" t="s">
        <v>626</v>
      </c>
      <c r="C55" s="14" t="s">
        <v>858</v>
      </c>
      <c r="D55" s="14">
        <v>2010</v>
      </c>
      <c r="E55" s="14" t="s">
        <v>626</v>
      </c>
      <c r="F55" s="14" t="s">
        <v>854</v>
      </c>
      <c r="G55" s="14" t="s">
        <v>815</v>
      </c>
      <c r="H55" s="14" t="s">
        <v>859</v>
      </c>
      <c r="I55" s="14" t="s">
        <v>738</v>
      </c>
      <c r="J55" s="14">
        <v>38.708294000000002</v>
      </c>
      <c r="K55" s="14">
        <v>23.063324999999999</v>
      </c>
      <c r="L55" s="14">
        <v>30.63</v>
      </c>
      <c r="M55" s="14" t="s">
        <v>626</v>
      </c>
      <c r="N55" s="14">
        <v>0.19059999999999999</v>
      </c>
      <c r="O55" s="17" t="s">
        <v>856</v>
      </c>
      <c r="P55" s="17" t="s">
        <v>626</v>
      </c>
      <c r="Q55" s="14" t="s">
        <v>818</v>
      </c>
      <c r="R55" s="14" t="s">
        <v>857</v>
      </c>
      <c r="T55" s="15"/>
    </row>
    <row r="56" spans="1:20" s="14" customFormat="1">
      <c r="A56" s="14" t="s">
        <v>773</v>
      </c>
      <c r="B56" s="14" t="s">
        <v>626</v>
      </c>
      <c r="C56" s="14" t="s">
        <v>834</v>
      </c>
      <c r="D56" s="14">
        <v>2011</v>
      </c>
      <c r="E56" s="14" t="s">
        <v>860</v>
      </c>
      <c r="F56" s="14" t="s">
        <v>626</v>
      </c>
      <c r="G56" s="14" t="s">
        <v>815</v>
      </c>
      <c r="H56" s="14" t="s">
        <v>855</v>
      </c>
      <c r="I56" s="14" t="s">
        <v>738</v>
      </c>
      <c r="J56" s="18">
        <v>37.142000000000003</v>
      </c>
      <c r="K56" s="14">
        <v>25.231999999999999</v>
      </c>
      <c r="L56" s="14">
        <v>29.32</v>
      </c>
      <c r="M56" s="14" t="s">
        <v>626</v>
      </c>
      <c r="N56" s="14">
        <v>0.1716</v>
      </c>
      <c r="O56" s="17" t="s">
        <v>831</v>
      </c>
      <c r="P56" s="17" t="s">
        <v>626</v>
      </c>
      <c r="Q56" s="14" t="s">
        <v>818</v>
      </c>
      <c r="R56" s="14" t="s">
        <v>821</v>
      </c>
      <c r="S56" s="15"/>
    </row>
    <row r="57" spans="1:20" s="14" customFormat="1">
      <c r="A57" s="14" t="s">
        <v>773</v>
      </c>
      <c r="B57" s="14" t="s">
        <v>626</v>
      </c>
      <c r="C57" s="14" t="s">
        <v>834</v>
      </c>
      <c r="D57" s="14">
        <v>2011</v>
      </c>
      <c r="E57" s="14" t="s">
        <v>860</v>
      </c>
      <c r="F57" s="14" t="s">
        <v>626</v>
      </c>
      <c r="G57" s="14" t="s">
        <v>815</v>
      </c>
      <c r="H57" s="14" t="s">
        <v>855</v>
      </c>
      <c r="I57" s="14" t="s">
        <v>738</v>
      </c>
      <c r="J57" s="14">
        <v>37.091999999999999</v>
      </c>
      <c r="K57" s="14">
        <v>25.149000000000001</v>
      </c>
      <c r="L57" s="14">
        <v>29.17</v>
      </c>
      <c r="M57" s="14" t="s">
        <v>626</v>
      </c>
      <c r="N57" s="14">
        <v>0.1208</v>
      </c>
      <c r="O57" s="17" t="s">
        <v>831</v>
      </c>
      <c r="P57" s="17" t="s">
        <v>626</v>
      </c>
      <c r="Q57" s="14" t="s">
        <v>818</v>
      </c>
      <c r="R57" s="14" t="s">
        <v>821</v>
      </c>
      <c r="S57" s="15"/>
    </row>
    <row r="58" spans="1:20" s="14" customFormat="1">
      <c r="A58" s="14" t="s">
        <v>861</v>
      </c>
      <c r="B58" s="14" t="s">
        <v>626</v>
      </c>
      <c r="C58" s="14" t="s">
        <v>853</v>
      </c>
      <c r="D58" s="14">
        <v>2011</v>
      </c>
      <c r="E58" s="14" t="s">
        <v>626</v>
      </c>
      <c r="F58" s="14">
        <v>4</v>
      </c>
      <c r="G58" s="14" t="s">
        <v>815</v>
      </c>
      <c r="H58" s="14" t="s">
        <v>862</v>
      </c>
      <c r="I58" s="14" t="s">
        <v>743</v>
      </c>
      <c r="J58" s="14">
        <v>36.6</v>
      </c>
      <c r="K58" s="14">
        <v>28</v>
      </c>
      <c r="L58" s="14">
        <v>27.28</v>
      </c>
      <c r="M58" s="14" t="s">
        <v>626</v>
      </c>
      <c r="N58" s="14">
        <v>0.52739999999999998</v>
      </c>
      <c r="O58" s="17" t="s">
        <v>863</v>
      </c>
      <c r="P58" s="17" t="s">
        <v>864</v>
      </c>
      <c r="Q58" s="14" t="s">
        <v>818</v>
      </c>
      <c r="R58" s="14" t="s">
        <v>821</v>
      </c>
      <c r="S58" s="15"/>
    </row>
    <row r="59" spans="1:20" s="14" customFormat="1">
      <c r="A59" s="14" t="s">
        <v>776</v>
      </c>
      <c r="B59" s="14" t="s">
        <v>626</v>
      </c>
      <c r="C59" s="14" t="s">
        <v>858</v>
      </c>
      <c r="D59" s="14">
        <v>2011</v>
      </c>
      <c r="E59" s="14" t="s">
        <v>626</v>
      </c>
      <c r="F59" s="14">
        <v>300</v>
      </c>
      <c r="G59" s="14" t="s">
        <v>815</v>
      </c>
      <c r="H59" s="14" t="s">
        <v>986</v>
      </c>
      <c r="I59" s="14" t="s">
        <v>738</v>
      </c>
      <c r="J59" s="14">
        <v>36.054499</v>
      </c>
      <c r="K59" s="14">
        <v>28.016323</v>
      </c>
      <c r="L59" s="14">
        <v>28.74</v>
      </c>
      <c r="M59" s="14">
        <v>36.83</v>
      </c>
      <c r="N59" s="14">
        <v>0.1716</v>
      </c>
      <c r="O59" s="17" t="s">
        <v>865</v>
      </c>
      <c r="P59" s="17" t="s">
        <v>626</v>
      </c>
      <c r="Q59" s="14" t="s">
        <v>818</v>
      </c>
      <c r="R59" s="14" t="s">
        <v>821</v>
      </c>
      <c r="S59" s="15"/>
    </row>
    <row r="60" spans="1:20" s="14" customFormat="1">
      <c r="A60" s="14" t="s">
        <v>866</v>
      </c>
      <c r="B60" s="14" t="s">
        <v>626</v>
      </c>
      <c r="C60" s="14" t="s">
        <v>858</v>
      </c>
      <c r="D60" s="14">
        <v>2011</v>
      </c>
      <c r="E60" s="14">
        <v>12.5</v>
      </c>
      <c r="F60" s="14" t="s">
        <v>626</v>
      </c>
      <c r="G60" s="14" t="s">
        <v>815</v>
      </c>
      <c r="H60" s="14" t="s">
        <v>862</v>
      </c>
      <c r="I60" s="14" t="s">
        <v>743</v>
      </c>
      <c r="J60" s="14">
        <v>36.783394000000001</v>
      </c>
      <c r="K60" s="14">
        <v>28.107879000000001</v>
      </c>
      <c r="L60" s="14">
        <v>26.84</v>
      </c>
      <c r="M60" s="14">
        <v>37.69</v>
      </c>
      <c r="N60" s="14">
        <v>0.1014</v>
      </c>
      <c r="O60" s="14" t="s">
        <v>867</v>
      </c>
      <c r="P60" s="17" t="s">
        <v>626</v>
      </c>
      <c r="Q60" s="14" t="s">
        <v>818</v>
      </c>
      <c r="R60" s="14" t="s">
        <v>821</v>
      </c>
      <c r="S60" s="15"/>
    </row>
    <row r="61" spans="1:20" s="14" customFormat="1">
      <c r="A61" s="14" t="s">
        <v>866</v>
      </c>
      <c r="B61" s="14" t="s">
        <v>626</v>
      </c>
      <c r="C61" s="14" t="s">
        <v>858</v>
      </c>
      <c r="D61" s="14">
        <v>2011</v>
      </c>
      <c r="E61" s="14">
        <v>17.399999999999999</v>
      </c>
      <c r="F61" s="14" t="s">
        <v>626</v>
      </c>
      <c r="G61" s="14" t="s">
        <v>815</v>
      </c>
      <c r="H61" s="14" t="s">
        <v>862</v>
      </c>
      <c r="I61" s="14" t="s">
        <v>743</v>
      </c>
      <c r="J61" s="14">
        <v>36.834702</v>
      </c>
      <c r="K61" s="14">
        <v>28.270434000000002</v>
      </c>
      <c r="L61" s="14">
        <v>27.72</v>
      </c>
      <c r="M61" s="14">
        <v>37.69</v>
      </c>
      <c r="N61" s="14">
        <v>0.1087</v>
      </c>
      <c r="O61" s="14" t="s">
        <v>867</v>
      </c>
      <c r="P61" s="17" t="s">
        <v>626</v>
      </c>
      <c r="Q61" s="14" t="s">
        <v>818</v>
      </c>
      <c r="R61" s="14" t="s">
        <v>821</v>
      </c>
      <c r="S61" s="15"/>
    </row>
    <row r="62" spans="1:20" s="14" customFormat="1">
      <c r="A62" s="14" t="s">
        <v>866</v>
      </c>
      <c r="B62" s="14" t="s">
        <v>626</v>
      </c>
      <c r="C62" s="14" t="s">
        <v>858</v>
      </c>
      <c r="D62" s="14">
        <v>2011</v>
      </c>
      <c r="E62" s="14">
        <v>17.5</v>
      </c>
      <c r="F62" s="14" t="s">
        <v>626</v>
      </c>
      <c r="G62" s="14" t="s">
        <v>815</v>
      </c>
      <c r="H62" s="14" t="s">
        <v>862</v>
      </c>
      <c r="I62" s="14" t="s">
        <v>743</v>
      </c>
      <c r="J62" s="14">
        <v>36.657971000000003</v>
      </c>
      <c r="K62" s="14">
        <v>29.103604000000001</v>
      </c>
      <c r="L62" s="14">
        <v>28.01</v>
      </c>
      <c r="M62" s="14">
        <v>37.69</v>
      </c>
      <c r="N62" s="14">
        <v>0.13420000000000001</v>
      </c>
      <c r="O62" s="14" t="s">
        <v>867</v>
      </c>
      <c r="P62" s="17" t="s">
        <v>626</v>
      </c>
      <c r="Q62" s="14" t="s">
        <v>818</v>
      </c>
      <c r="R62" s="14" t="s">
        <v>821</v>
      </c>
      <c r="S62" s="15"/>
    </row>
    <row r="63" spans="1:20" s="14" customFormat="1">
      <c r="A63" s="14" t="s">
        <v>866</v>
      </c>
      <c r="B63" s="14" t="s">
        <v>626</v>
      </c>
      <c r="C63" s="14" t="s">
        <v>858</v>
      </c>
      <c r="D63" s="14">
        <v>2011</v>
      </c>
      <c r="E63" s="14">
        <v>7</v>
      </c>
      <c r="F63" s="14" t="s">
        <v>626</v>
      </c>
      <c r="G63" s="14" t="s">
        <v>815</v>
      </c>
      <c r="H63" s="14" t="s">
        <v>862</v>
      </c>
      <c r="I63" s="14" t="s">
        <v>743</v>
      </c>
      <c r="J63" s="14">
        <v>36.543610999999999</v>
      </c>
      <c r="K63" s="14">
        <v>29.111225999999998</v>
      </c>
      <c r="L63" s="14">
        <v>27.72</v>
      </c>
      <c r="M63" s="14">
        <v>37.69</v>
      </c>
      <c r="N63" s="14">
        <v>0.12509999999999999</v>
      </c>
      <c r="O63" s="14" t="s">
        <v>867</v>
      </c>
      <c r="P63" s="17" t="s">
        <v>626</v>
      </c>
      <c r="Q63" s="14" t="s">
        <v>818</v>
      </c>
      <c r="R63" s="14" t="s">
        <v>821</v>
      </c>
      <c r="S63" s="15"/>
    </row>
    <row r="64" spans="1:20" s="14" customFormat="1">
      <c r="A64" s="14" t="s">
        <v>866</v>
      </c>
      <c r="B64" s="14" t="s">
        <v>626</v>
      </c>
      <c r="C64" s="14" t="s">
        <v>823</v>
      </c>
      <c r="D64" s="14">
        <v>2011</v>
      </c>
      <c r="E64" s="14">
        <v>5.5</v>
      </c>
      <c r="F64" s="14" t="s">
        <v>626</v>
      </c>
      <c r="G64" s="14" t="s">
        <v>815</v>
      </c>
      <c r="H64" s="14" t="s">
        <v>862</v>
      </c>
      <c r="I64" s="14" t="s">
        <v>743</v>
      </c>
      <c r="J64" s="14">
        <v>36.783394000000001</v>
      </c>
      <c r="K64" s="14">
        <v>28.107879000000001</v>
      </c>
      <c r="L64" s="14">
        <v>24.22</v>
      </c>
      <c r="M64" s="14">
        <v>38</v>
      </c>
      <c r="N64" s="14">
        <v>0.16569999999999999</v>
      </c>
      <c r="O64" s="14" t="s">
        <v>867</v>
      </c>
      <c r="P64" s="17" t="s">
        <v>626</v>
      </c>
      <c r="Q64" s="14" t="s">
        <v>818</v>
      </c>
      <c r="R64" s="14" t="s">
        <v>821</v>
      </c>
      <c r="S64" s="15"/>
    </row>
    <row r="65" spans="1:19" s="14" customFormat="1">
      <c r="A65" s="14" t="s">
        <v>866</v>
      </c>
      <c r="B65" s="14" t="s">
        <v>626</v>
      </c>
      <c r="C65" s="14" t="s">
        <v>823</v>
      </c>
      <c r="D65" s="14">
        <v>2011</v>
      </c>
      <c r="E65" s="14">
        <v>6.6</v>
      </c>
      <c r="F65" s="14" t="s">
        <v>626</v>
      </c>
      <c r="G65" s="14" t="s">
        <v>815</v>
      </c>
      <c r="H65" s="14" t="s">
        <v>862</v>
      </c>
      <c r="I65" s="14" t="s">
        <v>743</v>
      </c>
      <c r="J65" s="14">
        <v>36.834702</v>
      </c>
      <c r="K65" s="14">
        <v>28.270434000000002</v>
      </c>
      <c r="L65" s="14">
        <v>23.35</v>
      </c>
      <c r="M65" s="14">
        <v>38</v>
      </c>
      <c r="N65" s="14">
        <v>0.20449999999999999</v>
      </c>
      <c r="O65" s="14" t="s">
        <v>867</v>
      </c>
      <c r="P65" s="17" t="s">
        <v>626</v>
      </c>
      <c r="Q65" s="14" t="s">
        <v>818</v>
      </c>
      <c r="R65" s="14" t="s">
        <v>821</v>
      </c>
      <c r="S65" s="15"/>
    </row>
    <row r="66" spans="1:19" s="14" customFormat="1">
      <c r="A66" s="14" t="s">
        <v>866</v>
      </c>
      <c r="B66" s="14" t="s">
        <v>626</v>
      </c>
      <c r="C66" s="14" t="s">
        <v>823</v>
      </c>
      <c r="D66" s="14">
        <v>2011</v>
      </c>
      <c r="E66" s="14">
        <v>10.5</v>
      </c>
      <c r="F66" s="14" t="s">
        <v>626</v>
      </c>
      <c r="G66" s="14" t="s">
        <v>815</v>
      </c>
      <c r="H66" s="14" t="s">
        <v>862</v>
      </c>
      <c r="I66" s="14" t="s">
        <v>743</v>
      </c>
      <c r="J66" s="14">
        <v>36.657971000000003</v>
      </c>
      <c r="K66" s="14">
        <v>29.103604000000001</v>
      </c>
      <c r="L66" s="14">
        <v>21.74</v>
      </c>
      <c r="M66" s="14">
        <v>38</v>
      </c>
      <c r="N66" s="14">
        <v>0.1777</v>
      </c>
      <c r="O66" s="14" t="s">
        <v>867</v>
      </c>
      <c r="P66" s="17" t="s">
        <v>626</v>
      </c>
      <c r="Q66" s="14" t="s">
        <v>818</v>
      </c>
      <c r="R66" s="14" t="s">
        <v>821</v>
      </c>
      <c r="S66" s="15"/>
    </row>
    <row r="67" spans="1:19" s="14" customFormat="1">
      <c r="A67" s="14" t="s">
        <v>866</v>
      </c>
      <c r="B67" s="14" t="s">
        <v>626</v>
      </c>
      <c r="C67" s="14" t="s">
        <v>823</v>
      </c>
      <c r="D67" s="14">
        <v>2011</v>
      </c>
      <c r="E67" s="14">
        <v>3</v>
      </c>
      <c r="F67" s="14" t="s">
        <v>626</v>
      </c>
      <c r="G67" s="14" t="s">
        <v>815</v>
      </c>
      <c r="H67" s="14" t="s">
        <v>862</v>
      </c>
      <c r="I67" s="14" t="s">
        <v>743</v>
      </c>
      <c r="J67" s="14">
        <v>36.543610999999999</v>
      </c>
      <c r="K67" s="14">
        <v>29.111225999999998</v>
      </c>
      <c r="L67" s="14">
        <v>25.09</v>
      </c>
      <c r="M67" s="14">
        <v>38</v>
      </c>
      <c r="N67" s="14">
        <v>0.14399999999999999</v>
      </c>
      <c r="O67" s="14" t="s">
        <v>867</v>
      </c>
      <c r="P67" s="17" t="s">
        <v>626</v>
      </c>
      <c r="Q67" s="14" t="s">
        <v>818</v>
      </c>
      <c r="R67" s="14" t="s">
        <v>821</v>
      </c>
      <c r="S67" s="15"/>
    </row>
    <row r="68" spans="1:19" s="14" customFormat="1">
      <c r="A68" s="14" t="s">
        <v>866</v>
      </c>
      <c r="B68" s="14" t="s">
        <v>626</v>
      </c>
      <c r="C68" s="14" t="s">
        <v>825</v>
      </c>
      <c r="D68" s="14">
        <v>2011</v>
      </c>
      <c r="E68" s="14">
        <v>0.5</v>
      </c>
      <c r="F68" s="14" t="s">
        <v>626</v>
      </c>
      <c r="G68" s="14" t="s">
        <v>815</v>
      </c>
      <c r="H68" s="14" t="s">
        <v>862</v>
      </c>
      <c r="I68" s="14" t="s">
        <v>743</v>
      </c>
      <c r="J68" s="14">
        <v>36.783394000000001</v>
      </c>
      <c r="K68" s="14">
        <v>28.107879000000001</v>
      </c>
      <c r="L68" s="14">
        <v>20</v>
      </c>
      <c r="M68" s="14">
        <v>37.81</v>
      </c>
      <c r="N68" s="14">
        <v>0.1444</v>
      </c>
      <c r="O68" s="14" t="s">
        <v>867</v>
      </c>
      <c r="P68" s="17" t="s">
        <v>626</v>
      </c>
      <c r="Q68" s="14" t="s">
        <v>818</v>
      </c>
      <c r="R68" s="14" t="s">
        <v>821</v>
      </c>
      <c r="S68" s="15"/>
    </row>
    <row r="69" spans="1:19" s="14" customFormat="1">
      <c r="A69" s="14" t="s">
        <v>866</v>
      </c>
      <c r="B69" s="14" t="s">
        <v>626</v>
      </c>
      <c r="C69" s="14" t="s">
        <v>868</v>
      </c>
      <c r="D69" s="14">
        <v>2012</v>
      </c>
      <c r="E69" s="14">
        <v>7</v>
      </c>
      <c r="F69" s="14" t="s">
        <v>626</v>
      </c>
      <c r="G69" s="14" t="s">
        <v>815</v>
      </c>
      <c r="H69" s="14" t="s">
        <v>862</v>
      </c>
      <c r="I69" s="14" t="s">
        <v>743</v>
      </c>
      <c r="J69" s="14">
        <v>36.783394000000001</v>
      </c>
      <c r="K69" s="14">
        <v>28.107879000000001</v>
      </c>
      <c r="L69" s="14">
        <v>17.670000000000002</v>
      </c>
      <c r="M69" s="14">
        <v>38</v>
      </c>
      <c r="N69" s="14">
        <v>0.12959999999999999</v>
      </c>
      <c r="O69" s="14" t="s">
        <v>867</v>
      </c>
      <c r="P69" s="17" t="s">
        <v>626</v>
      </c>
      <c r="Q69" s="14" t="s">
        <v>818</v>
      </c>
      <c r="R69" s="14" t="s">
        <v>821</v>
      </c>
      <c r="S69" s="15"/>
    </row>
    <row r="70" spans="1:19" s="14" customFormat="1">
      <c r="A70" s="14" t="s">
        <v>866</v>
      </c>
      <c r="B70" s="14" t="s">
        <v>626</v>
      </c>
      <c r="C70" s="14" t="s">
        <v>868</v>
      </c>
      <c r="D70" s="14">
        <v>2012</v>
      </c>
      <c r="E70" s="14">
        <v>1.8</v>
      </c>
      <c r="F70" s="14" t="s">
        <v>626</v>
      </c>
      <c r="G70" s="14" t="s">
        <v>815</v>
      </c>
      <c r="H70" s="14" t="s">
        <v>862</v>
      </c>
      <c r="I70" s="14" t="s">
        <v>743</v>
      </c>
      <c r="J70" s="14">
        <v>36.834702</v>
      </c>
      <c r="K70" s="14">
        <v>28.270434000000002</v>
      </c>
      <c r="L70" s="14">
        <v>17.52</v>
      </c>
      <c r="M70" s="14">
        <v>38</v>
      </c>
      <c r="N70" s="14">
        <v>0.1716</v>
      </c>
      <c r="O70" s="14" t="s">
        <v>867</v>
      </c>
      <c r="P70" s="17" t="s">
        <v>626</v>
      </c>
      <c r="Q70" s="14" t="s">
        <v>818</v>
      </c>
      <c r="R70" s="14" t="s">
        <v>821</v>
      </c>
      <c r="S70" s="15"/>
    </row>
    <row r="71" spans="1:19" s="14" customFormat="1">
      <c r="A71" s="14" t="s">
        <v>866</v>
      </c>
      <c r="B71" s="14" t="s">
        <v>626</v>
      </c>
      <c r="C71" s="14" t="s">
        <v>845</v>
      </c>
      <c r="D71" s="14">
        <v>2012</v>
      </c>
      <c r="E71" s="14">
        <v>36.5</v>
      </c>
      <c r="F71" s="14" t="s">
        <v>626</v>
      </c>
      <c r="G71" s="14" t="s">
        <v>815</v>
      </c>
      <c r="H71" s="14" t="s">
        <v>862</v>
      </c>
      <c r="I71" s="14" t="s">
        <v>743</v>
      </c>
      <c r="J71" s="14">
        <v>36.783394000000001</v>
      </c>
      <c r="K71" s="14">
        <v>28.107879000000001</v>
      </c>
      <c r="L71" s="14">
        <v>21.74</v>
      </c>
      <c r="M71" s="14">
        <v>37.869999999999997</v>
      </c>
      <c r="N71" s="14">
        <v>0.1208</v>
      </c>
      <c r="O71" s="14" t="s">
        <v>867</v>
      </c>
      <c r="P71" s="17" t="s">
        <v>626</v>
      </c>
      <c r="Q71" s="14" t="s">
        <v>818</v>
      </c>
      <c r="R71" s="14" t="s">
        <v>821</v>
      </c>
      <c r="S71" s="15"/>
    </row>
    <row r="72" spans="1:19" s="14" customFormat="1">
      <c r="A72" s="14" t="s">
        <v>866</v>
      </c>
      <c r="B72" s="14" t="s">
        <v>626</v>
      </c>
      <c r="C72" s="14" t="s">
        <v>845</v>
      </c>
      <c r="D72" s="14">
        <v>2012</v>
      </c>
      <c r="E72" s="14">
        <v>22.41</v>
      </c>
      <c r="F72" s="14" t="s">
        <v>626</v>
      </c>
      <c r="G72" s="14" t="s">
        <v>815</v>
      </c>
      <c r="H72" s="14" t="s">
        <v>862</v>
      </c>
      <c r="I72" s="14" t="s">
        <v>743</v>
      </c>
      <c r="J72" s="14">
        <v>36.834702</v>
      </c>
      <c r="K72" s="14">
        <v>28.270434000000002</v>
      </c>
      <c r="L72" s="14">
        <v>21.7</v>
      </c>
      <c r="M72" s="14">
        <v>37.869999999999997</v>
      </c>
      <c r="N72" s="14">
        <v>0.1444</v>
      </c>
      <c r="O72" s="14" t="s">
        <v>867</v>
      </c>
      <c r="P72" s="17" t="s">
        <v>626</v>
      </c>
      <c r="Q72" s="14" t="s">
        <v>818</v>
      </c>
      <c r="R72" s="14" t="s">
        <v>821</v>
      </c>
      <c r="S72" s="15"/>
    </row>
    <row r="73" spans="1:19" s="14" customFormat="1">
      <c r="A73" s="14" t="s">
        <v>866</v>
      </c>
      <c r="B73" s="14" t="s">
        <v>626</v>
      </c>
      <c r="C73" s="14" t="s">
        <v>845</v>
      </c>
      <c r="D73" s="14">
        <v>2012</v>
      </c>
      <c r="E73" s="14">
        <v>21</v>
      </c>
      <c r="F73" s="14" t="s">
        <v>626</v>
      </c>
      <c r="G73" s="14" t="s">
        <v>815</v>
      </c>
      <c r="H73" s="14" t="s">
        <v>862</v>
      </c>
      <c r="I73" s="14" t="s">
        <v>743</v>
      </c>
      <c r="J73" s="14">
        <v>36.657971000000003</v>
      </c>
      <c r="K73" s="14">
        <v>29.103604000000001</v>
      </c>
      <c r="L73" s="14">
        <v>22.04</v>
      </c>
      <c r="M73" s="14">
        <v>37.869999999999997</v>
      </c>
      <c r="N73" s="14">
        <v>0.12959999999999999</v>
      </c>
      <c r="O73" s="14" t="s">
        <v>867</v>
      </c>
      <c r="P73" s="17" t="s">
        <v>626</v>
      </c>
      <c r="Q73" s="14" t="s">
        <v>818</v>
      </c>
      <c r="R73" s="14" t="s">
        <v>821</v>
      </c>
      <c r="S73" s="15"/>
    </row>
    <row r="74" spans="1:19" s="14" customFormat="1">
      <c r="A74" s="14" t="s">
        <v>866</v>
      </c>
      <c r="B74" s="14" t="s">
        <v>626</v>
      </c>
      <c r="C74" s="14" t="s">
        <v>853</v>
      </c>
      <c r="D74" s="14">
        <v>2012</v>
      </c>
      <c r="E74" s="14">
        <v>13.5</v>
      </c>
      <c r="F74" s="14" t="s">
        <v>626</v>
      </c>
      <c r="G74" s="14" t="s">
        <v>815</v>
      </c>
      <c r="H74" s="14" t="s">
        <v>862</v>
      </c>
      <c r="I74" s="14" t="s">
        <v>743</v>
      </c>
      <c r="J74" s="14">
        <v>36.783394000000001</v>
      </c>
      <c r="K74" s="14">
        <v>28.107879000000001</v>
      </c>
      <c r="L74" s="14">
        <v>25.35</v>
      </c>
      <c r="M74" s="14">
        <v>38</v>
      </c>
      <c r="N74" s="14">
        <v>0.13420000000000001</v>
      </c>
      <c r="O74" s="14" t="s">
        <v>867</v>
      </c>
      <c r="P74" s="17" t="s">
        <v>626</v>
      </c>
      <c r="Q74" s="14" t="s">
        <v>818</v>
      </c>
      <c r="R74" s="14" t="s">
        <v>821</v>
      </c>
      <c r="S74" s="15"/>
    </row>
    <row r="75" spans="1:19" s="14" customFormat="1">
      <c r="A75" s="14" t="s">
        <v>866</v>
      </c>
      <c r="B75" s="14" t="s">
        <v>626</v>
      </c>
      <c r="C75" s="14" t="s">
        <v>853</v>
      </c>
      <c r="D75" s="14">
        <v>2012</v>
      </c>
      <c r="E75" s="14">
        <v>31.2</v>
      </c>
      <c r="F75" s="14" t="s">
        <v>626</v>
      </c>
      <c r="G75" s="14" t="s">
        <v>815</v>
      </c>
      <c r="H75" s="14" t="s">
        <v>862</v>
      </c>
      <c r="I75" s="14" t="s">
        <v>743</v>
      </c>
      <c r="J75" s="14">
        <v>36.834702</v>
      </c>
      <c r="K75" s="14">
        <v>28.270434000000002</v>
      </c>
      <c r="L75" s="14">
        <v>25.39</v>
      </c>
      <c r="M75" s="14">
        <v>38</v>
      </c>
      <c r="N75" s="14">
        <v>0.1166</v>
      </c>
      <c r="O75" s="14" t="s">
        <v>867</v>
      </c>
      <c r="P75" s="17" t="s">
        <v>626</v>
      </c>
      <c r="Q75" s="14" t="s">
        <v>818</v>
      </c>
      <c r="R75" s="14" t="s">
        <v>821</v>
      </c>
      <c r="S75" s="15"/>
    </row>
    <row r="76" spans="1:19" s="14" customFormat="1">
      <c r="A76" s="14" t="s">
        <v>866</v>
      </c>
      <c r="B76" s="14" t="s">
        <v>626</v>
      </c>
      <c r="C76" s="14" t="s">
        <v>853</v>
      </c>
      <c r="D76" s="14">
        <v>2012</v>
      </c>
      <c r="E76" s="14">
        <v>22.5</v>
      </c>
      <c r="F76" s="14" t="s">
        <v>626</v>
      </c>
      <c r="G76" s="14" t="s">
        <v>815</v>
      </c>
      <c r="H76" s="14" t="s">
        <v>862</v>
      </c>
      <c r="I76" s="14" t="s">
        <v>743</v>
      </c>
      <c r="J76" s="14">
        <v>36.657971000000003</v>
      </c>
      <c r="K76" s="14">
        <v>29.103604000000001</v>
      </c>
      <c r="L76" s="14">
        <v>25.82</v>
      </c>
      <c r="M76" s="14">
        <v>38</v>
      </c>
      <c r="N76" s="14">
        <v>0.105</v>
      </c>
      <c r="O76" s="14" t="s">
        <v>867</v>
      </c>
      <c r="P76" s="17" t="s">
        <v>626</v>
      </c>
      <c r="Q76" s="14" t="s">
        <v>818</v>
      </c>
      <c r="R76" s="14" t="s">
        <v>821</v>
      </c>
      <c r="S76" s="15"/>
    </row>
    <row r="77" spans="1:19" s="14" customFormat="1">
      <c r="A77" s="14" t="s">
        <v>866</v>
      </c>
      <c r="B77" s="14" t="s">
        <v>626</v>
      </c>
      <c r="C77" s="14" t="s">
        <v>853</v>
      </c>
      <c r="D77" s="14">
        <v>2012</v>
      </c>
      <c r="E77" s="14">
        <v>64</v>
      </c>
      <c r="F77" s="14" t="s">
        <v>626</v>
      </c>
      <c r="G77" s="14" t="s">
        <v>815</v>
      </c>
      <c r="H77" s="14" t="s">
        <v>862</v>
      </c>
      <c r="I77" s="14" t="s">
        <v>743</v>
      </c>
      <c r="J77" s="14">
        <v>36.543610999999999</v>
      </c>
      <c r="K77" s="14">
        <v>29.111225999999998</v>
      </c>
      <c r="L77" s="14">
        <v>25.82</v>
      </c>
      <c r="M77" s="14">
        <v>38</v>
      </c>
      <c r="N77" s="14">
        <v>0.2437</v>
      </c>
      <c r="O77" s="14" t="s">
        <v>867</v>
      </c>
      <c r="P77" s="17" t="s">
        <v>626</v>
      </c>
      <c r="Q77" s="14" t="s">
        <v>818</v>
      </c>
      <c r="R77" s="14" t="s">
        <v>821</v>
      </c>
      <c r="S77" s="15"/>
    </row>
    <row r="78" spans="1:19" s="14" customFormat="1">
      <c r="A78" s="14" t="s">
        <v>866</v>
      </c>
      <c r="B78" s="14" t="s">
        <v>626</v>
      </c>
      <c r="C78" s="14" t="s">
        <v>834</v>
      </c>
      <c r="D78" s="14">
        <v>2012</v>
      </c>
      <c r="E78" s="14">
        <v>24</v>
      </c>
      <c r="F78" s="14" t="s">
        <v>626</v>
      </c>
      <c r="G78" s="14" t="s">
        <v>815</v>
      </c>
      <c r="H78" s="14" t="s">
        <v>862</v>
      </c>
      <c r="I78" s="14" t="s">
        <v>743</v>
      </c>
      <c r="J78" s="14">
        <v>36.783394000000001</v>
      </c>
      <c r="K78" s="14">
        <v>28.107879000000001</v>
      </c>
      <c r="L78" s="14">
        <v>28.88</v>
      </c>
      <c r="M78" s="14">
        <v>37.5</v>
      </c>
      <c r="N78" s="14">
        <v>0.105</v>
      </c>
      <c r="O78" s="14" t="s">
        <v>867</v>
      </c>
      <c r="P78" s="17" t="s">
        <v>626</v>
      </c>
      <c r="Q78" s="14" t="s">
        <v>818</v>
      </c>
      <c r="R78" s="14" t="s">
        <v>821</v>
      </c>
      <c r="S78" s="15"/>
    </row>
    <row r="79" spans="1:19" s="14" customFormat="1">
      <c r="A79" s="14" t="s">
        <v>866</v>
      </c>
      <c r="B79" s="14" t="s">
        <v>626</v>
      </c>
      <c r="C79" s="14" t="s">
        <v>834</v>
      </c>
      <c r="D79" s="14">
        <v>2012</v>
      </c>
      <c r="E79" s="14">
        <v>30</v>
      </c>
      <c r="F79" s="14" t="s">
        <v>626</v>
      </c>
      <c r="G79" s="14" t="s">
        <v>815</v>
      </c>
      <c r="H79" s="14" t="s">
        <v>862</v>
      </c>
      <c r="I79" s="14" t="s">
        <v>743</v>
      </c>
      <c r="J79" s="14">
        <v>36.834702</v>
      </c>
      <c r="K79" s="14">
        <v>28.270434000000002</v>
      </c>
      <c r="L79" s="14">
        <v>27.3</v>
      </c>
      <c r="M79" s="14">
        <v>37.5</v>
      </c>
      <c r="N79" s="14">
        <v>0.13900000000000001</v>
      </c>
      <c r="O79" s="14" t="s">
        <v>867</v>
      </c>
      <c r="P79" s="17" t="s">
        <v>626</v>
      </c>
      <c r="Q79" s="14" t="s">
        <v>818</v>
      </c>
      <c r="R79" s="14" t="s">
        <v>821</v>
      </c>
      <c r="S79" s="15"/>
    </row>
    <row r="80" spans="1:19" s="14" customFormat="1">
      <c r="A80" s="14" t="s">
        <v>866</v>
      </c>
      <c r="B80" s="14" t="s">
        <v>626</v>
      </c>
      <c r="C80" s="14" t="s">
        <v>834</v>
      </c>
      <c r="D80" s="14">
        <v>2012</v>
      </c>
      <c r="E80" s="14">
        <v>24</v>
      </c>
      <c r="F80" s="14" t="s">
        <v>626</v>
      </c>
      <c r="G80" s="14" t="s">
        <v>815</v>
      </c>
      <c r="H80" s="14" t="s">
        <v>862</v>
      </c>
      <c r="I80" s="14" t="s">
        <v>743</v>
      </c>
      <c r="J80" s="14">
        <v>36.657971000000003</v>
      </c>
      <c r="K80" s="14">
        <v>29.103604000000001</v>
      </c>
      <c r="L80" s="14">
        <v>28.3</v>
      </c>
      <c r="M80" s="14">
        <v>36.700000000000003</v>
      </c>
      <c r="N80" s="14">
        <v>9.7900000000000001E-2</v>
      </c>
      <c r="O80" s="14" t="s">
        <v>867</v>
      </c>
      <c r="P80" s="17" t="s">
        <v>626</v>
      </c>
      <c r="Q80" s="14" t="s">
        <v>818</v>
      </c>
      <c r="R80" s="14" t="s">
        <v>821</v>
      </c>
      <c r="S80" s="15"/>
    </row>
    <row r="81" spans="1:20" s="14" customFormat="1">
      <c r="A81" s="14" t="s">
        <v>866</v>
      </c>
      <c r="B81" s="14" t="s">
        <v>626</v>
      </c>
      <c r="C81" s="14" t="s">
        <v>834</v>
      </c>
      <c r="D81" s="14">
        <v>2012</v>
      </c>
      <c r="E81" s="14">
        <v>17</v>
      </c>
      <c r="F81" s="14" t="s">
        <v>626</v>
      </c>
      <c r="G81" s="14" t="s">
        <v>815</v>
      </c>
      <c r="H81" s="14" t="s">
        <v>862</v>
      </c>
      <c r="I81" s="14" t="s">
        <v>743</v>
      </c>
      <c r="J81" s="14">
        <v>36.543610999999999</v>
      </c>
      <c r="K81" s="14">
        <v>29.111225999999998</v>
      </c>
      <c r="L81" s="14">
        <v>28.3</v>
      </c>
      <c r="M81" s="14">
        <v>36.700000000000003</v>
      </c>
      <c r="N81" s="14">
        <v>0.11260000000000001</v>
      </c>
      <c r="O81" s="14" t="s">
        <v>867</v>
      </c>
      <c r="P81" s="17" t="s">
        <v>626</v>
      </c>
      <c r="Q81" s="14" t="s">
        <v>818</v>
      </c>
      <c r="R81" s="14" t="s">
        <v>821</v>
      </c>
      <c r="S81" s="15"/>
    </row>
    <row r="82" spans="1:20" s="14" customFormat="1">
      <c r="A82" s="14" t="s">
        <v>866</v>
      </c>
      <c r="B82" s="14" t="s">
        <v>626</v>
      </c>
      <c r="C82" s="14" t="s">
        <v>841</v>
      </c>
      <c r="D82" s="14">
        <v>2012</v>
      </c>
      <c r="E82" s="14">
        <v>43.5</v>
      </c>
      <c r="F82" s="14" t="s">
        <v>626</v>
      </c>
      <c r="G82" s="14" t="s">
        <v>815</v>
      </c>
      <c r="H82" s="14" t="s">
        <v>862</v>
      </c>
      <c r="I82" s="14" t="s">
        <v>743</v>
      </c>
      <c r="J82" s="14">
        <v>36.783394000000001</v>
      </c>
      <c r="K82" s="14">
        <v>28.107879000000001</v>
      </c>
      <c r="L82" s="14">
        <v>28.44</v>
      </c>
      <c r="M82" s="14">
        <v>36.049999999999997</v>
      </c>
      <c r="N82" s="14">
        <v>0.12959999999999999</v>
      </c>
      <c r="O82" s="14" t="s">
        <v>867</v>
      </c>
      <c r="P82" s="17" t="s">
        <v>626</v>
      </c>
      <c r="Q82" s="14" t="s">
        <v>818</v>
      </c>
      <c r="R82" s="14" t="s">
        <v>821</v>
      </c>
      <c r="S82" s="15"/>
    </row>
    <row r="83" spans="1:20" s="14" customFormat="1">
      <c r="A83" s="14" t="s">
        <v>866</v>
      </c>
      <c r="B83" s="14" t="s">
        <v>626</v>
      </c>
      <c r="C83" s="14" t="s">
        <v>841</v>
      </c>
      <c r="D83" s="14">
        <v>2012</v>
      </c>
      <c r="E83" s="14">
        <v>31.4</v>
      </c>
      <c r="F83" s="14" t="s">
        <v>626</v>
      </c>
      <c r="G83" s="14" t="s">
        <v>815</v>
      </c>
      <c r="H83" s="14" t="s">
        <v>862</v>
      </c>
      <c r="I83" s="14" t="s">
        <v>743</v>
      </c>
      <c r="J83" s="14">
        <v>36.834702</v>
      </c>
      <c r="K83" s="14">
        <v>28.270434000000002</v>
      </c>
      <c r="L83" s="14">
        <v>26.84</v>
      </c>
      <c r="M83" s="14">
        <v>36.049999999999997</v>
      </c>
      <c r="N83" s="14">
        <v>0.12959999999999999</v>
      </c>
      <c r="O83" s="14" t="s">
        <v>867</v>
      </c>
      <c r="P83" s="17" t="s">
        <v>626</v>
      </c>
      <c r="Q83" s="14" t="s">
        <v>818</v>
      </c>
      <c r="R83" s="14" t="s">
        <v>821</v>
      </c>
      <c r="S83" s="15"/>
    </row>
    <row r="84" spans="1:20" s="14" customFormat="1">
      <c r="A84" s="14" t="s">
        <v>866</v>
      </c>
      <c r="B84" s="14" t="s">
        <v>626</v>
      </c>
      <c r="C84" s="14" t="s">
        <v>841</v>
      </c>
      <c r="D84" s="14">
        <v>2012</v>
      </c>
      <c r="E84" s="14">
        <v>19</v>
      </c>
      <c r="F84" s="14" t="s">
        <v>626</v>
      </c>
      <c r="G84" s="14" t="s">
        <v>815</v>
      </c>
      <c r="H84" s="14" t="s">
        <v>862</v>
      </c>
      <c r="I84" s="14" t="s">
        <v>743</v>
      </c>
      <c r="J84" s="14">
        <v>36.657971000000003</v>
      </c>
      <c r="K84" s="14">
        <v>29.103604000000001</v>
      </c>
      <c r="L84" s="14">
        <v>28.88</v>
      </c>
      <c r="M84" s="14">
        <v>37.15</v>
      </c>
      <c r="N84" s="14">
        <v>0.14910000000000001</v>
      </c>
      <c r="O84" s="14" t="s">
        <v>867</v>
      </c>
      <c r="P84" s="17" t="s">
        <v>626</v>
      </c>
      <c r="Q84" s="14" t="s">
        <v>818</v>
      </c>
      <c r="R84" s="14" t="s">
        <v>821</v>
      </c>
      <c r="S84" s="15"/>
    </row>
    <row r="85" spans="1:20" s="14" customFormat="1">
      <c r="A85" s="14" t="s">
        <v>866</v>
      </c>
      <c r="B85" s="14" t="s">
        <v>626</v>
      </c>
      <c r="C85" s="14" t="s">
        <v>841</v>
      </c>
      <c r="D85" s="14">
        <v>2012</v>
      </c>
      <c r="E85" s="14">
        <v>9</v>
      </c>
      <c r="F85" s="14" t="s">
        <v>626</v>
      </c>
      <c r="G85" s="14" t="s">
        <v>815</v>
      </c>
      <c r="H85" s="14" t="s">
        <v>862</v>
      </c>
      <c r="I85" s="14" t="s">
        <v>743</v>
      </c>
      <c r="J85" s="14">
        <v>36.543610999999999</v>
      </c>
      <c r="K85" s="14">
        <v>29.111225999999998</v>
      </c>
      <c r="L85" s="14">
        <v>29.03</v>
      </c>
      <c r="M85" s="14">
        <v>37.15</v>
      </c>
      <c r="N85" s="14">
        <v>0.11260000000000001</v>
      </c>
      <c r="O85" s="14" t="s">
        <v>867</v>
      </c>
      <c r="P85" s="17" t="s">
        <v>626</v>
      </c>
      <c r="Q85" s="14" t="s">
        <v>818</v>
      </c>
      <c r="R85" s="14" t="s">
        <v>821</v>
      </c>
      <c r="S85" s="15"/>
    </row>
    <row r="86" spans="1:20" s="14" customFormat="1">
      <c r="A86" s="14" t="s">
        <v>866</v>
      </c>
      <c r="B86" s="14" t="s">
        <v>626</v>
      </c>
      <c r="C86" s="14" t="s">
        <v>858</v>
      </c>
      <c r="D86" s="14">
        <v>2012</v>
      </c>
      <c r="E86" s="14">
        <v>23.5</v>
      </c>
      <c r="F86" s="14" t="s">
        <v>626</v>
      </c>
      <c r="G86" s="14" t="s">
        <v>815</v>
      </c>
      <c r="H86" s="14" t="s">
        <v>862</v>
      </c>
      <c r="I86" s="14" t="s">
        <v>743</v>
      </c>
      <c r="J86" s="14">
        <v>36.783394000000001</v>
      </c>
      <c r="K86" s="14">
        <v>28.107879000000001</v>
      </c>
      <c r="L86" s="14">
        <v>25.97</v>
      </c>
      <c r="M86" s="14">
        <v>36.39</v>
      </c>
      <c r="N86" s="14">
        <v>0.1208</v>
      </c>
      <c r="O86" s="14" t="s">
        <v>867</v>
      </c>
      <c r="P86" s="17" t="s">
        <v>626</v>
      </c>
      <c r="Q86" s="14" t="s">
        <v>818</v>
      </c>
      <c r="R86" s="14" t="s">
        <v>821</v>
      </c>
      <c r="S86" s="15"/>
    </row>
    <row r="87" spans="1:20" s="14" customFormat="1">
      <c r="A87" s="14" t="s">
        <v>866</v>
      </c>
      <c r="B87" s="14" t="s">
        <v>626</v>
      </c>
      <c r="C87" s="14" t="s">
        <v>858</v>
      </c>
      <c r="D87" s="14">
        <v>2012</v>
      </c>
      <c r="E87" s="14">
        <v>18</v>
      </c>
      <c r="F87" s="14" t="s">
        <v>626</v>
      </c>
      <c r="G87" s="14" t="s">
        <v>815</v>
      </c>
      <c r="H87" s="14" t="s">
        <v>862</v>
      </c>
      <c r="I87" s="14" t="s">
        <v>743</v>
      </c>
      <c r="J87" s="14">
        <v>36.834702</v>
      </c>
      <c r="K87" s="14">
        <v>28.270434000000002</v>
      </c>
      <c r="L87" s="14">
        <v>25.97</v>
      </c>
      <c r="M87" s="14">
        <v>36.39</v>
      </c>
      <c r="N87" s="14">
        <v>0.11260000000000001</v>
      </c>
      <c r="O87" s="14" t="s">
        <v>867</v>
      </c>
      <c r="P87" s="17" t="s">
        <v>626</v>
      </c>
      <c r="Q87" s="14" t="s">
        <v>818</v>
      </c>
      <c r="R87" s="14" t="s">
        <v>821</v>
      </c>
      <c r="S87" s="15"/>
    </row>
    <row r="88" spans="1:20" s="14" customFormat="1">
      <c r="A88" s="14" t="s">
        <v>866</v>
      </c>
      <c r="B88" s="14" t="s">
        <v>626</v>
      </c>
      <c r="C88" s="14" t="s">
        <v>858</v>
      </c>
      <c r="D88" s="14">
        <v>2012</v>
      </c>
      <c r="E88" s="14">
        <v>12.5</v>
      </c>
      <c r="F88" s="14" t="s">
        <v>626</v>
      </c>
      <c r="G88" s="14" t="s">
        <v>815</v>
      </c>
      <c r="H88" s="14" t="s">
        <v>862</v>
      </c>
      <c r="I88" s="14" t="s">
        <v>743</v>
      </c>
      <c r="J88" s="14">
        <v>36.657971000000003</v>
      </c>
      <c r="K88" s="14">
        <v>29.103604000000001</v>
      </c>
      <c r="L88" s="14">
        <v>27.43</v>
      </c>
      <c r="M88" s="14">
        <v>35.950000000000003</v>
      </c>
      <c r="N88" s="14">
        <v>0.14399999999999999</v>
      </c>
      <c r="O88" s="14" t="s">
        <v>867</v>
      </c>
      <c r="P88" s="17" t="s">
        <v>626</v>
      </c>
      <c r="Q88" s="14" t="s">
        <v>818</v>
      </c>
      <c r="R88" s="14" t="s">
        <v>821</v>
      </c>
      <c r="S88" s="15"/>
    </row>
    <row r="89" spans="1:20" s="14" customFormat="1">
      <c r="A89" s="14" t="s">
        <v>866</v>
      </c>
      <c r="B89" s="14" t="s">
        <v>626</v>
      </c>
      <c r="C89" s="14" t="s">
        <v>858</v>
      </c>
      <c r="D89" s="14">
        <v>2012</v>
      </c>
      <c r="E89" s="14">
        <v>12</v>
      </c>
      <c r="F89" s="14" t="s">
        <v>626</v>
      </c>
      <c r="G89" s="14" t="s">
        <v>815</v>
      </c>
      <c r="H89" s="14" t="s">
        <v>862</v>
      </c>
      <c r="I89" s="14" t="s">
        <v>743</v>
      </c>
      <c r="J89" s="14">
        <v>36.543610999999999</v>
      </c>
      <c r="K89" s="14">
        <v>29.111225999999998</v>
      </c>
      <c r="L89" s="14">
        <v>27.43</v>
      </c>
      <c r="M89" s="14">
        <v>35.950000000000003</v>
      </c>
      <c r="N89" s="14">
        <v>0.12959999999999999</v>
      </c>
      <c r="O89" s="14" t="s">
        <v>867</v>
      </c>
      <c r="P89" s="17" t="s">
        <v>626</v>
      </c>
      <c r="Q89" s="14" t="s">
        <v>818</v>
      </c>
      <c r="R89" s="14" t="s">
        <v>821</v>
      </c>
      <c r="S89" s="15"/>
    </row>
    <row r="90" spans="1:20" s="14" customFormat="1">
      <c r="A90" s="14" t="s">
        <v>866</v>
      </c>
      <c r="B90" s="14" t="s">
        <v>626</v>
      </c>
      <c r="C90" s="14" t="s">
        <v>823</v>
      </c>
      <c r="D90" s="14">
        <v>2012</v>
      </c>
      <c r="E90" s="14">
        <v>9</v>
      </c>
      <c r="F90" s="14" t="s">
        <v>626</v>
      </c>
      <c r="G90" s="14" t="s">
        <v>815</v>
      </c>
      <c r="H90" s="14" t="s">
        <v>862</v>
      </c>
      <c r="I90" s="14" t="s">
        <v>743</v>
      </c>
      <c r="J90" s="14">
        <v>36.783394000000001</v>
      </c>
      <c r="K90" s="14">
        <v>28.107879000000001</v>
      </c>
      <c r="L90" s="14">
        <v>23.93</v>
      </c>
      <c r="M90" s="14">
        <v>37.53</v>
      </c>
      <c r="N90" s="14">
        <v>0.12509999999999999</v>
      </c>
      <c r="O90" s="14" t="s">
        <v>867</v>
      </c>
      <c r="P90" s="17" t="s">
        <v>626</v>
      </c>
      <c r="Q90" s="14" t="s">
        <v>818</v>
      </c>
      <c r="R90" s="14" t="s">
        <v>821</v>
      </c>
      <c r="T90" s="15"/>
    </row>
    <row r="91" spans="1:20" s="14" customFormat="1">
      <c r="A91" s="14" t="s">
        <v>866</v>
      </c>
      <c r="B91" s="14" t="s">
        <v>626</v>
      </c>
      <c r="C91" s="14" t="s">
        <v>823</v>
      </c>
      <c r="D91" s="14">
        <v>2012</v>
      </c>
      <c r="E91" s="14">
        <v>5.6</v>
      </c>
      <c r="F91" s="14" t="s">
        <v>626</v>
      </c>
      <c r="G91" s="14" t="s">
        <v>815</v>
      </c>
      <c r="H91" s="14" t="s">
        <v>862</v>
      </c>
      <c r="I91" s="14" t="s">
        <v>743</v>
      </c>
      <c r="J91" s="14">
        <v>36.834702</v>
      </c>
      <c r="K91" s="14">
        <v>28.270434000000002</v>
      </c>
      <c r="L91" s="14">
        <v>24.22</v>
      </c>
      <c r="M91" s="14">
        <v>37.53</v>
      </c>
      <c r="N91" s="14">
        <v>0.13450000000000001</v>
      </c>
      <c r="O91" s="14" t="s">
        <v>867</v>
      </c>
      <c r="P91" s="17" t="s">
        <v>626</v>
      </c>
      <c r="Q91" s="14" t="s">
        <v>818</v>
      </c>
      <c r="R91" s="14" t="s">
        <v>821</v>
      </c>
      <c r="T91" s="15"/>
    </row>
    <row r="92" spans="1:20" s="14" customFormat="1">
      <c r="A92" s="14" t="s">
        <v>866</v>
      </c>
      <c r="B92" s="14" t="s">
        <v>626</v>
      </c>
      <c r="C92" s="14" t="s">
        <v>823</v>
      </c>
      <c r="D92" s="14">
        <v>2012</v>
      </c>
      <c r="E92" s="14">
        <v>8.5</v>
      </c>
      <c r="F92" s="14" t="s">
        <v>626</v>
      </c>
      <c r="G92" s="14" t="s">
        <v>815</v>
      </c>
      <c r="H92" s="14" t="s">
        <v>862</v>
      </c>
      <c r="I92" s="14" t="s">
        <v>743</v>
      </c>
      <c r="J92" s="14">
        <v>36.657971000000003</v>
      </c>
      <c r="K92" s="14">
        <v>29.103604000000001</v>
      </c>
      <c r="L92" s="14">
        <v>24.07</v>
      </c>
      <c r="M92" s="14">
        <v>37.69</v>
      </c>
      <c r="N92" s="14">
        <v>0.1716</v>
      </c>
      <c r="O92" s="14" t="s">
        <v>867</v>
      </c>
      <c r="P92" s="17" t="s">
        <v>626</v>
      </c>
      <c r="Q92" s="14" t="s">
        <v>818</v>
      </c>
      <c r="R92" s="14" t="s">
        <v>821</v>
      </c>
      <c r="T92" s="15"/>
    </row>
    <row r="93" spans="1:20" s="14" customFormat="1">
      <c r="A93" s="14" t="s">
        <v>866</v>
      </c>
      <c r="B93" s="14" t="s">
        <v>626</v>
      </c>
      <c r="C93" s="14" t="s">
        <v>823</v>
      </c>
      <c r="D93" s="14">
        <v>2012</v>
      </c>
      <c r="E93" s="14">
        <v>1</v>
      </c>
      <c r="F93" s="14" t="s">
        <v>626</v>
      </c>
      <c r="G93" s="14" t="s">
        <v>815</v>
      </c>
      <c r="H93" s="14" t="s">
        <v>862</v>
      </c>
      <c r="I93" s="14" t="s">
        <v>743</v>
      </c>
      <c r="J93" s="14">
        <v>36.543610999999999</v>
      </c>
      <c r="K93" s="14">
        <v>29.111225999999998</v>
      </c>
      <c r="L93" s="14">
        <v>24.66</v>
      </c>
      <c r="M93" s="14">
        <v>37.69</v>
      </c>
      <c r="N93" s="14">
        <v>0.13900000000000001</v>
      </c>
      <c r="O93" s="14" t="s">
        <v>867</v>
      </c>
      <c r="P93" s="17" t="s">
        <v>626</v>
      </c>
      <c r="Q93" s="14" t="s">
        <v>818</v>
      </c>
      <c r="R93" s="14" t="s">
        <v>821</v>
      </c>
      <c r="T93" s="15"/>
    </row>
    <row r="94" spans="1:20" s="14" customFormat="1">
      <c r="A94" s="14" t="s">
        <v>777</v>
      </c>
      <c r="B94" s="14">
        <v>16</v>
      </c>
      <c r="C94" s="14" t="s">
        <v>825</v>
      </c>
      <c r="D94" s="14">
        <v>2012</v>
      </c>
      <c r="E94" s="14" t="s">
        <v>626</v>
      </c>
      <c r="F94" s="14">
        <v>2</v>
      </c>
      <c r="G94" s="14" t="s">
        <v>815</v>
      </c>
      <c r="H94" s="14" t="s">
        <v>869</v>
      </c>
      <c r="I94" s="14" t="s">
        <v>747</v>
      </c>
      <c r="J94" s="14">
        <v>35.6</v>
      </c>
      <c r="K94" s="14">
        <v>35.700000000000003</v>
      </c>
      <c r="L94" s="14">
        <v>29</v>
      </c>
      <c r="M94" s="14">
        <v>39</v>
      </c>
      <c r="N94" s="14">
        <v>0.13900000000000001</v>
      </c>
      <c r="O94" s="14" t="s">
        <v>870</v>
      </c>
      <c r="P94" s="17" t="s">
        <v>626</v>
      </c>
      <c r="Q94" s="14" t="s">
        <v>832</v>
      </c>
      <c r="T94" s="15"/>
    </row>
    <row r="95" spans="1:20" s="14" customFormat="1">
      <c r="A95" s="14" t="s">
        <v>781</v>
      </c>
      <c r="B95" s="14" t="s">
        <v>626</v>
      </c>
      <c r="C95" s="14" t="s">
        <v>845</v>
      </c>
      <c r="D95" s="14">
        <v>2013</v>
      </c>
      <c r="E95" s="14" t="s">
        <v>626</v>
      </c>
      <c r="F95" s="14" t="s">
        <v>871</v>
      </c>
      <c r="G95" s="14" t="s">
        <v>815</v>
      </c>
      <c r="H95" s="14" t="s">
        <v>872</v>
      </c>
      <c r="I95" s="14" t="s">
        <v>750</v>
      </c>
      <c r="J95" s="14">
        <v>37.1</v>
      </c>
      <c r="K95" s="14">
        <v>10.9</v>
      </c>
      <c r="L95" s="14">
        <v>17.670000000000002</v>
      </c>
      <c r="M95" s="14">
        <v>37.06</v>
      </c>
      <c r="N95" s="14">
        <v>0.21179999999999999</v>
      </c>
      <c r="O95" s="14" t="s">
        <v>626</v>
      </c>
      <c r="P95" s="17" t="s">
        <v>626</v>
      </c>
      <c r="Q95" s="14" t="s">
        <v>818</v>
      </c>
      <c r="R95" s="14" t="s">
        <v>821</v>
      </c>
      <c r="T95" s="15"/>
    </row>
    <row r="96" spans="1:20" s="14" customFormat="1">
      <c r="A96" s="14" t="s">
        <v>781</v>
      </c>
      <c r="B96" s="14" t="s">
        <v>626</v>
      </c>
      <c r="C96" s="14" t="s">
        <v>845</v>
      </c>
      <c r="D96" s="14">
        <v>2013</v>
      </c>
      <c r="E96" s="14" t="s">
        <v>626</v>
      </c>
      <c r="F96" s="14" t="s">
        <v>871</v>
      </c>
      <c r="G96" s="14" t="s">
        <v>815</v>
      </c>
      <c r="H96" s="14" t="s">
        <v>873</v>
      </c>
      <c r="I96" s="14" t="s">
        <v>750</v>
      </c>
      <c r="J96" s="14">
        <v>37.26</v>
      </c>
      <c r="K96" s="14">
        <v>9.8650000000000002</v>
      </c>
      <c r="L96" s="14">
        <v>20</v>
      </c>
      <c r="M96" s="14">
        <v>37.020000000000003</v>
      </c>
      <c r="N96" s="14">
        <v>0.28039999999999998</v>
      </c>
      <c r="O96" s="14" t="s">
        <v>626</v>
      </c>
      <c r="P96" s="17" t="s">
        <v>626</v>
      </c>
      <c r="Q96" s="14" t="s">
        <v>818</v>
      </c>
      <c r="R96" s="14" t="s">
        <v>819</v>
      </c>
      <c r="T96" s="15"/>
    </row>
    <row r="97" spans="1:20" s="14" customFormat="1">
      <c r="A97" s="14" t="s">
        <v>874</v>
      </c>
      <c r="B97" s="14" t="s">
        <v>626</v>
      </c>
      <c r="C97" s="14" t="s">
        <v>834</v>
      </c>
      <c r="D97" s="14">
        <v>2013</v>
      </c>
      <c r="E97" s="14" t="s">
        <v>626</v>
      </c>
      <c r="F97" s="14" t="s">
        <v>626</v>
      </c>
      <c r="G97" s="14" t="s">
        <v>815</v>
      </c>
      <c r="H97" s="14" t="s">
        <v>875</v>
      </c>
      <c r="I97" s="14" t="s">
        <v>759</v>
      </c>
      <c r="J97" s="14">
        <v>40.302992000000003</v>
      </c>
      <c r="K97" s="14">
        <v>18.405159000000001</v>
      </c>
      <c r="L97" s="14">
        <v>25.09</v>
      </c>
      <c r="M97" s="14">
        <v>36.9</v>
      </c>
      <c r="N97" s="14">
        <v>0.2437</v>
      </c>
      <c r="O97" s="14" t="s">
        <v>626</v>
      </c>
      <c r="P97" s="17" t="s">
        <v>626</v>
      </c>
      <c r="Q97" s="14" t="s">
        <v>818</v>
      </c>
      <c r="R97" s="14" t="s">
        <v>857</v>
      </c>
      <c r="T97" s="15"/>
    </row>
    <row r="98" spans="1:20" s="14" customFormat="1">
      <c r="A98" s="14" t="s">
        <v>828</v>
      </c>
      <c r="B98" s="14" t="s">
        <v>626</v>
      </c>
      <c r="C98" s="14" t="s">
        <v>841</v>
      </c>
      <c r="D98" s="14">
        <v>2013</v>
      </c>
      <c r="E98" s="14" t="s">
        <v>626</v>
      </c>
      <c r="F98" s="14" t="s">
        <v>626</v>
      </c>
      <c r="G98" s="14" t="s">
        <v>815</v>
      </c>
      <c r="H98" s="14" t="s">
        <v>876</v>
      </c>
      <c r="I98" s="14" t="s">
        <v>759</v>
      </c>
      <c r="J98" s="14">
        <v>43.618308329999998</v>
      </c>
      <c r="K98" s="14">
        <v>13.535024999999999</v>
      </c>
      <c r="L98" s="14">
        <v>18.3</v>
      </c>
      <c r="M98" s="14">
        <v>35.39</v>
      </c>
      <c r="N98" s="14">
        <v>0.65100000000000002</v>
      </c>
      <c r="O98" s="14" t="s">
        <v>626</v>
      </c>
      <c r="P98" s="17" t="s">
        <v>626</v>
      </c>
      <c r="Q98" s="14" t="s">
        <v>832</v>
      </c>
      <c r="T98" s="15"/>
    </row>
    <row r="99" spans="1:20" s="14" customFormat="1">
      <c r="A99" s="14" t="s">
        <v>828</v>
      </c>
      <c r="B99" s="14" t="s">
        <v>626</v>
      </c>
      <c r="C99" s="14" t="s">
        <v>858</v>
      </c>
      <c r="D99" s="14">
        <v>2013</v>
      </c>
      <c r="E99" s="14" t="s">
        <v>626</v>
      </c>
      <c r="F99" s="14" t="s">
        <v>626</v>
      </c>
      <c r="G99" s="14" t="s">
        <v>815</v>
      </c>
      <c r="H99" s="14" t="s">
        <v>877</v>
      </c>
      <c r="I99" s="14" t="s">
        <v>759</v>
      </c>
      <c r="J99" s="14">
        <v>41.123175000000003</v>
      </c>
      <c r="K99" s="14">
        <v>16.891080559999999</v>
      </c>
      <c r="L99" s="14">
        <v>18.96</v>
      </c>
      <c r="M99" s="14">
        <v>38.28</v>
      </c>
      <c r="N99" s="14">
        <v>0.2707</v>
      </c>
      <c r="O99" s="14" t="s">
        <v>626</v>
      </c>
      <c r="P99" s="17" t="s">
        <v>626</v>
      </c>
      <c r="Q99" s="14" t="s">
        <v>832</v>
      </c>
      <c r="T99" s="15"/>
    </row>
    <row r="100" spans="1:20" s="14" customFormat="1">
      <c r="A100" s="14" t="s">
        <v>828</v>
      </c>
      <c r="B100" s="14" t="s">
        <v>626</v>
      </c>
      <c r="C100" s="14" t="s">
        <v>841</v>
      </c>
      <c r="D100" s="14">
        <v>2013</v>
      </c>
      <c r="E100" s="14" t="s">
        <v>626</v>
      </c>
      <c r="F100" s="14" t="s">
        <v>626</v>
      </c>
      <c r="G100" s="14" t="s">
        <v>815</v>
      </c>
      <c r="H100" s="14" t="s">
        <v>878</v>
      </c>
      <c r="I100" s="14" t="s">
        <v>759</v>
      </c>
      <c r="J100" s="14">
        <v>37.29358611</v>
      </c>
      <c r="K100" s="14">
        <v>13.45676111</v>
      </c>
      <c r="L100" s="14">
        <v>19.690000000000001</v>
      </c>
      <c r="M100" s="14">
        <v>37.58</v>
      </c>
      <c r="N100" s="14">
        <v>0.21929999999999999</v>
      </c>
      <c r="O100" s="14" t="s">
        <v>626</v>
      </c>
      <c r="P100" s="17" t="s">
        <v>626</v>
      </c>
      <c r="Q100" s="14" t="s">
        <v>832</v>
      </c>
      <c r="T100" s="15"/>
    </row>
    <row r="101" spans="1:20" s="14" customFormat="1">
      <c r="A101" s="14" t="s">
        <v>828</v>
      </c>
      <c r="B101" s="14" t="s">
        <v>626</v>
      </c>
      <c r="C101" s="14" t="s">
        <v>841</v>
      </c>
      <c r="D101" s="14">
        <v>2013</v>
      </c>
      <c r="E101" s="14" t="s">
        <v>626</v>
      </c>
      <c r="F101" s="14" t="s">
        <v>626</v>
      </c>
      <c r="G101" s="14" t="s">
        <v>815</v>
      </c>
      <c r="H101" s="14" t="s">
        <v>879</v>
      </c>
      <c r="I101" s="14" t="s">
        <v>759</v>
      </c>
      <c r="J101" s="14">
        <v>44.069272220000002</v>
      </c>
      <c r="K101" s="14">
        <v>12.586930560000001</v>
      </c>
      <c r="L101" s="14">
        <v>17.87</v>
      </c>
      <c r="M101" s="14">
        <v>33.270000000000003</v>
      </c>
      <c r="N101" s="14">
        <v>1.4088000000000001</v>
      </c>
      <c r="O101" s="14" t="s">
        <v>626</v>
      </c>
      <c r="P101" s="17" t="s">
        <v>626</v>
      </c>
      <c r="Q101" s="14" t="s">
        <v>832</v>
      </c>
      <c r="T101" s="15"/>
    </row>
    <row r="102" spans="1:20" s="14" customFormat="1">
      <c r="A102" s="14" t="s">
        <v>828</v>
      </c>
      <c r="B102" s="14" t="s">
        <v>626</v>
      </c>
      <c r="C102" s="14" t="s">
        <v>841</v>
      </c>
      <c r="D102" s="14">
        <v>2013</v>
      </c>
      <c r="E102" s="14" t="s">
        <v>626</v>
      </c>
      <c r="F102" s="14" t="s">
        <v>626</v>
      </c>
      <c r="G102" s="14" t="s">
        <v>815</v>
      </c>
      <c r="H102" s="14" t="s">
        <v>879</v>
      </c>
      <c r="I102" s="14" t="s">
        <v>759</v>
      </c>
      <c r="J102" s="14">
        <v>43.973077779999997</v>
      </c>
      <c r="K102" s="14">
        <v>12.73777778</v>
      </c>
      <c r="L102" s="14">
        <v>17.920000000000002</v>
      </c>
      <c r="M102" s="14">
        <v>33.49</v>
      </c>
      <c r="N102" s="14">
        <v>2.0124</v>
      </c>
      <c r="O102" s="14" t="s">
        <v>626</v>
      </c>
      <c r="P102" s="17" t="s">
        <v>626</v>
      </c>
      <c r="Q102" s="14" t="s">
        <v>832</v>
      </c>
      <c r="T102" s="15"/>
    </row>
    <row r="103" spans="1:20" s="14" customFormat="1">
      <c r="A103" s="14" t="s">
        <v>828</v>
      </c>
      <c r="B103" s="14" t="s">
        <v>626</v>
      </c>
      <c r="C103" s="14" t="s">
        <v>834</v>
      </c>
      <c r="D103" s="14">
        <v>2013</v>
      </c>
      <c r="E103" s="14" t="s">
        <v>626</v>
      </c>
      <c r="F103" s="14" t="s">
        <v>626</v>
      </c>
      <c r="G103" s="14" t="s">
        <v>815</v>
      </c>
      <c r="H103" s="14" t="s">
        <v>880</v>
      </c>
      <c r="I103" s="14" t="s">
        <v>759</v>
      </c>
      <c r="J103" s="14">
        <v>40.272525000000002</v>
      </c>
      <c r="K103" s="14">
        <v>18.431091670000001</v>
      </c>
      <c r="L103" s="14">
        <v>19.21</v>
      </c>
      <c r="M103" s="14">
        <v>38.5</v>
      </c>
      <c r="N103" s="14">
        <v>0.2437</v>
      </c>
      <c r="O103" s="14" t="s">
        <v>626</v>
      </c>
      <c r="P103" s="17" t="s">
        <v>626</v>
      </c>
      <c r="Q103" s="14" t="s">
        <v>832</v>
      </c>
      <c r="T103" s="15"/>
    </row>
    <row r="104" spans="1:20" s="14" customFormat="1">
      <c r="A104" s="14" t="s">
        <v>828</v>
      </c>
      <c r="B104" s="14" t="s">
        <v>626</v>
      </c>
      <c r="C104" s="14" t="s">
        <v>841</v>
      </c>
      <c r="D104" s="14">
        <v>2013</v>
      </c>
      <c r="E104" s="14" t="s">
        <v>626</v>
      </c>
      <c r="F104" s="14" t="s">
        <v>626</v>
      </c>
      <c r="G104" s="14" t="s">
        <v>815</v>
      </c>
      <c r="H104" s="14" t="s">
        <v>881</v>
      </c>
      <c r="I104" s="14" t="s">
        <v>759</v>
      </c>
      <c r="J104" s="14">
        <v>42.808419440000002</v>
      </c>
      <c r="K104" s="14">
        <v>10.17041667</v>
      </c>
      <c r="L104" s="14">
        <v>19.149999999999999</v>
      </c>
      <c r="M104" s="14">
        <v>38.04</v>
      </c>
      <c r="N104" s="14">
        <v>0.1166</v>
      </c>
      <c r="O104" s="14" t="s">
        <v>626</v>
      </c>
      <c r="P104" s="17" t="s">
        <v>626</v>
      </c>
      <c r="Q104" s="14" t="s">
        <v>832</v>
      </c>
      <c r="S104" s="15"/>
    </row>
    <row r="105" spans="1:20" s="14" customFormat="1">
      <c r="A105" s="14" t="s">
        <v>828</v>
      </c>
      <c r="B105" s="14" t="s">
        <v>626</v>
      </c>
      <c r="C105" s="14" t="s">
        <v>825</v>
      </c>
      <c r="D105" s="14">
        <v>2013</v>
      </c>
      <c r="E105" s="14" t="s">
        <v>626</v>
      </c>
      <c r="F105" s="14" t="s">
        <v>626</v>
      </c>
      <c r="G105" s="14" t="s">
        <v>815</v>
      </c>
      <c r="H105" s="14" t="s">
        <v>882</v>
      </c>
      <c r="I105" s="14" t="s">
        <v>759</v>
      </c>
      <c r="J105" s="14">
        <v>38.111961110000003</v>
      </c>
      <c r="K105" s="14">
        <v>13.38061111</v>
      </c>
      <c r="L105" s="14">
        <v>20.309999999999999</v>
      </c>
      <c r="M105" s="14">
        <v>37.729999999999997</v>
      </c>
      <c r="N105" s="14">
        <v>0.15989999999999999</v>
      </c>
      <c r="O105" s="14" t="s">
        <v>626</v>
      </c>
      <c r="P105" s="17" t="s">
        <v>626</v>
      </c>
      <c r="Q105" s="14" t="s">
        <v>818</v>
      </c>
      <c r="R105" s="14" t="s">
        <v>857</v>
      </c>
      <c r="S105" s="15"/>
    </row>
    <row r="106" spans="1:20" s="14" customFormat="1">
      <c r="A106" s="14" t="s">
        <v>883</v>
      </c>
      <c r="B106" s="14" t="s">
        <v>626</v>
      </c>
      <c r="C106" s="14" t="s">
        <v>853</v>
      </c>
      <c r="D106" s="14">
        <v>2013</v>
      </c>
      <c r="E106" s="14" t="s">
        <v>626</v>
      </c>
      <c r="F106" s="14" t="s">
        <v>884</v>
      </c>
      <c r="G106" s="14" t="s">
        <v>815</v>
      </c>
      <c r="H106" s="14" t="s">
        <v>983</v>
      </c>
      <c r="I106" s="14" t="s">
        <v>754</v>
      </c>
      <c r="J106" s="14">
        <v>35.1</v>
      </c>
      <c r="K106" s="14">
        <v>32.4</v>
      </c>
      <c r="L106" s="14">
        <v>28.7</v>
      </c>
      <c r="M106" s="14">
        <v>36.39</v>
      </c>
      <c r="N106" s="14">
        <v>0.73309999999999997</v>
      </c>
      <c r="O106" s="14" t="s">
        <v>626</v>
      </c>
      <c r="P106" s="17" t="s">
        <v>626</v>
      </c>
      <c r="Q106" s="14" t="s">
        <v>818</v>
      </c>
      <c r="R106" s="14" t="s">
        <v>821</v>
      </c>
      <c r="S106" s="15"/>
    </row>
    <row r="107" spans="1:20" s="14" customFormat="1">
      <c r="A107" s="14" t="s">
        <v>883</v>
      </c>
      <c r="B107" s="14" t="s">
        <v>626</v>
      </c>
      <c r="C107" s="14" t="s">
        <v>834</v>
      </c>
      <c r="D107" s="14">
        <v>2013</v>
      </c>
      <c r="E107" s="14" t="s">
        <v>626</v>
      </c>
      <c r="F107" s="14" t="s">
        <v>885</v>
      </c>
      <c r="G107" s="14" t="s">
        <v>815</v>
      </c>
      <c r="H107" s="14" t="s">
        <v>987</v>
      </c>
      <c r="I107" s="14" t="s">
        <v>754</v>
      </c>
      <c r="J107" s="14">
        <v>35.200000000000003</v>
      </c>
      <c r="K107" s="14">
        <v>32.799999999999997</v>
      </c>
      <c r="L107" s="14">
        <v>28.3</v>
      </c>
      <c r="M107" s="14">
        <v>34.72</v>
      </c>
      <c r="N107" s="14">
        <v>0.62849999999999995</v>
      </c>
      <c r="O107" s="14" t="s">
        <v>626</v>
      </c>
      <c r="P107" s="17" t="s">
        <v>626</v>
      </c>
      <c r="Q107" s="14" t="s">
        <v>818</v>
      </c>
      <c r="R107" s="14" t="s">
        <v>821</v>
      </c>
      <c r="S107" s="15"/>
    </row>
    <row r="108" spans="1:20" s="14" customFormat="1">
      <c r="A108" s="14" t="s">
        <v>883</v>
      </c>
      <c r="B108" s="14" t="s">
        <v>626</v>
      </c>
      <c r="C108" s="14" t="s">
        <v>834</v>
      </c>
      <c r="D108" s="14">
        <v>2013</v>
      </c>
      <c r="E108" s="14" t="s">
        <v>626</v>
      </c>
      <c r="F108" s="14" t="s">
        <v>885</v>
      </c>
      <c r="G108" s="14" t="s">
        <v>815</v>
      </c>
      <c r="H108" s="14" t="s">
        <v>987</v>
      </c>
      <c r="I108" s="14" t="s">
        <v>754</v>
      </c>
      <c r="J108" s="14">
        <v>35.200000000000003</v>
      </c>
      <c r="K108" s="14">
        <v>32.799999999999997</v>
      </c>
      <c r="L108" s="14">
        <v>28.3</v>
      </c>
      <c r="M108" s="14">
        <v>34.72</v>
      </c>
      <c r="N108" s="14">
        <v>0.62849999999999995</v>
      </c>
      <c r="O108" s="14" t="s">
        <v>626</v>
      </c>
      <c r="P108" s="17" t="s">
        <v>626</v>
      </c>
      <c r="Q108" s="14" t="s">
        <v>818</v>
      </c>
      <c r="R108" s="14" t="s">
        <v>821</v>
      </c>
      <c r="T108" s="15"/>
    </row>
    <row r="109" spans="1:20" s="14" customFormat="1">
      <c r="A109" s="14" t="s">
        <v>874</v>
      </c>
      <c r="B109" s="14">
        <v>15</v>
      </c>
      <c r="C109" s="14" t="s">
        <v>825</v>
      </c>
      <c r="D109" s="14">
        <v>2023</v>
      </c>
      <c r="E109" s="14" t="s">
        <v>626</v>
      </c>
      <c r="F109" s="14" t="s">
        <v>626</v>
      </c>
      <c r="G109" s="14" t="s">
        <v>815</v>
      </c>
      <c r="H109" s="14" t="s">
        <v>985</v>
      </c>
      <c r="I109" s="14" t="s">
        <v>745</v>
      </c>
      <c r="J109" s="14">
        <v>35.9</v>
      </c>
      <c r="K109" s="14">
        <v>14.4</v>
      </c>
      <c r="L109" s="14">
        <v>22.47</v>
      </c>
      <c r="M109" s="14">
        <v>36.96</v>
      </c>
      <c r="N109" s="14">
        <v>0.13420000000000001</v>
      </c>
      <c r="O109" s="14" t="s">
        <v>626</v>
      </c>
      <c r="P109" s="14" t="s">
        <v>626</v>
      </c>
      <c r="Q109" s="14" t="s">
        <v>818</v>
      </c>
      <c r="R109" s="14" t="s">
        <v>930</v>
      </c>
      <c r="T109" s="15"/>
    </row>
    <row r="110" spans="1:20" s="14" customFormat="1">
      <c r="A110" s="14" t="s">
        <v>795</v>
      </c>
      <c r="B110" s="14" t="s">
        <v>886</v>
      </c>
      <c r="C110" s="14" t="s">
        <v>823</v>
      </c>
      <c r="D110" s="14">
        <v>2014</v>
      </c>
      <c r="E110" s="14" t="s">
        <v>626</v>
      </c>
      <c r="F110" s="14">
        <v>6</v>
      </c>
      <c r="G110" s="14" t="s">
        <v>815</v>
      </c>
      <c r="H110" s="14" t="s">
        <v>887</v>
      </c>
      <c r="I110" s="14" t="s">
        <v>743</v>
      </c>
      <c r="J110" s="14">
        <v>37.225034000000001</v>
      </c>
      <c r="K110" s="14">
        <v>27.585372</v>
      </c>
      <c r="L110" s="14">
        <v>23.331</v>
      </c>
      <c r="M110" s="14">
        <v>38</v>
      </c>
      <c r="N110" s="14">
        <v>0.83220000000000005</v>
      </c>
      <c r="O110" s="14">
        <v>0.5</v>
      </c>
      <c r="P110" s="14" t="s">
        <v>888</v>
      </c>
      <c r="Q110" s="14" t="s">
        <v>818</v>
      </c>
      <c r="R110" s="14" t="s">
        <v>821</v>
      </c>
      <c r="T110" s="15"/>
    </row>
    <row r="111" spans="1:20" s="14" customFormat="1">
      <c r="A111" s="14" t="s">
        <v>790</v>
      </c>
      <c r="B111" s="14" t="s">
        <v>626</v>
      </c>
      <c r="C111" s="14" t="s">
        <v>626</v>
      </c>
      <c r="D111" s="14">
        <v>2014</v>
      </c>
      <c r="E111" s="14" t="s">
        <v>626</v>
      </c>
      <c r="F111" s="14" t="s">
        <v>626</v>
      </c>
      <c r="G111" s="14" t="s">
        <v>815</v>
      </c>
      <c r="H111" s="14" t="s">
        <v>751</v>
      </c>
      <c r="I111" s="14" t="s">
        <v>759</v>
      </c>
      <c r="J111" s="14">
        <v>38.143929</v>
      </c>
      <c r="K111" s="14">
        <v>13.370293999999999</v>
      </c>
      <c r="L111" s="14" t="s">
        <v>626</v>
      </c>
      <c r="M111" s="14" t="s">
        <v>626</v>
      </c>
      <c r="N111" s="14" t="s">
        <v>626</v>
      </c>
      <c r="O111" s="14" t="s">
        <v>626</v>
      </c>
      <c r="P111" s="14" t="s">
        <v>626</v>
      </c>
      <c r="Q111" s="14" t="s">
        <v>818</v>
      </c>
      <c r="R111" s="14" t="s">
        <v>846</v>
      </c>
      <c r="T111" s="15"/>
    </row>
    <row r="112" spans="1:20" s="14" customFormat="1">
      <c r="A112" s="14" t="s">
        <v>790</v>
      </c>
      <c r="B112" s="14" t="s">
        <v>626</v>
      </c>
      <c r="C112" s="14" t="s">
        <v>626</v>
      </c>
      <c r="D112" s="14">
        <v>2014</v>
      </c>
      <c r="E112" s="14" t="s">
        <v>626</v>
      </c>
      <c r="F112" s="14" t="s">
        <v>626</v>
      </c>
      <c r="G112" s="14" t="s">
        <v>815</v>
      </c>
      <c r="H112" s="14" t="s">
        <v>889</v>
      </c>
      <c r="I112" s="14" t="s">
        <v>759</v>
      </c>
      <c r="J112" s="14">
        <v>37.232070999999998</v>
      </c>
      <c r="K112" s="14">
        <v>15.225279</v>
      </c>
      <c r="L112" s="14" t="s">
        <v>626</v>
      </c>
      <c r="M112" s="14" t="s">
        <v>626</v>
      </c>
      <c r="N112" s="14" t="s">
        <v>626</v>
      </c>
      <c r="O112" s="14" t="s">
        <v>626</v>
      </c>
      <c r="P112" s="14" t="s">
        <v>626</v>
      </c>
      <c r="Q112" s="14" t="s">
        <v>818</v>
      </c>
      <c r="R112" s="14" t="s">
        <v>846</v>
      </c>
      <c r="T112" s="15"/>
    </row>
    <row r="113" spans="1:20" s="14" customFormat="1">
      <c r="A113" s="14" t="s">
        <v>828</v>
      </c>
      <c r="B113" s="14" t="s">
        <v>626</v>
      </c>
      <c r="C113" s="14" t="s">
        <v>841</v>
      </c>
      <c r="D113" s="14">
        <v>2014</v>
      </c>
      <c r="E113" s="14" t="s">
        <v>626</v>
      </c>
      <c r="F113" s="14" t="s">
        <v>626</v>
      </c>
      <c r="G113" s="14" t="s">
        <v>815</v>
      </c>
      <c r="H113" s="14" t="s">
        <v>890</v>
      </c>
      <c r="I113" s="14" t="s">
        <v>759</v>
      </c>
      <c r="J113" s="14">
        <v>44.273833330000002</v>
      </c>
      <c r="K113" s="14">
        <v>9.3890666669999998</v>
      </c>
      <c r="L113" s="14">
        <v>18.829999999999998</v>
      </c>
      <c r="M113" s="14">
        <v>38.090000000000003</v>
      </c>
      <c r="N113" s="14">
        <v>0.12509999999999999</v>
      </c>
      <c r="O113" s="14" t="s">
        <v>626</v>
      </c>
      <c r="P113" s="17" t="s">
        <v>626</v>
      </c>
      <c r="Q113" s="14" t="s">
        <v>818</v>
      </c>
      <c r="R113" s="14" t="s">
        <v>857</v>
      </c>
      <c r="S113" s="15"/>
    </row>
    <row r="114" spans="1:20" s="14" customFormat="1">
      <c r="A114" s="14" t="s">
        <v>828</v>
      </c>
      <c r="B114" s="14" t="s">
        <v>626</v>
      </c>
      <c r="C114" s="14" t="s">
        <v>823</v>
      </c>
      <c r="D114" s="14">
        <v>2014</v>
      </c>
      <c r="E114" s="14" t="s">
        <v>626</v>
      </c>
      <c r="F114" s="14" t="s">
        <v>626</v>
      </c>
      <c r="G114" s="14" t="s">
        <v>815</v>
      </c>
      <c r="H114" s="14" t="s">
        <v>882</v>
      </c>
      <c r="I114" s="14" t="s">
        <v>759</v>
      </c>
      <c r="J114" s="14">
        <v>38.117550000000001</v>
      </c>
      <c r="K114" s="14">
        <v>13.3894</v>
      </c>
      <c r="L114" s="14">
        <v>20.309999999999999</v>
      </c>
      <c r="M114" s="14">
        <v>37.729999999999997</v>
      </c>
      <c r="N114" s="14">
        <v>0.184</v>
      </c>
      <c r="O114" s="14" t="s">
        <v>626</v>
      </c>
      <c r="P114" s="17" t="s">
        <v>626</v>
      </c>
      <c r="Q114" s="14" t="s">
        <v>832</v>
      </c>
      <c r="S114" s="15"/>
    </row>
    <row r="115" spans="1:20" s="14" customFormat="1" ht="12">
      <c r="A115" s="14" t="s">
        <v>883</v>
      </c>
      <c r="B115" s="14" t="s">
        <v>626</v>
      </c>
      <c r="C115" s="14" t="s">
        <v>834</v>
      </c>
      <c r="D115" s="14">
        <v>2014</v>
      </c>
      <c r="E115" s="14" t="s">
        <v>626</v>
      </c>
      <c r="F115" s="14" t="s">
        <v>884</v>
      </c>
      <c r="G115" s="14" t="s">
        <v>815</v>
      </c>
      <c r="H115" s="14" t="s">
        <v>987</v>
      </c>
      <c r="I115" s="14" t="s">
        <v>754</v>
      </c>
      <c r="J115" s="14">
        <v>35.200000000000003</v>
      </c>
      <c r="K115" s="14">
        <v>32.799999999999997</v>
      </c>
      <c r="L115" s="14">
        <v>28.01</v>
      </c>
      <c r="M115" s="14">
        <v>37.72</v>
      </c>
      <c r="N115" s="14">
        <v>0.28039999999999998</v>
      </c>
      <c r="O115" s="14" t="s">
        <v>626</v>
      </c>
      <c r="P115" s="17" t="s">
        <v>626</v>
      </c>
      <c r="Q115" s="14" t="s">
        <v>818</v>
      </c>
      <c r="R115" s="14" t="s">
        <v>821</v>
      </c>
    </row>
    <row r="116" spans="1:20" s="14" customFormat="1" ht="12">
      <c r="A116" s="14" t="s">
        <v>883</v>
      </c>
      <c r="B116" s="14" t="s">
        <v>626</v>
      </c>
      <c r="C116" s="14" t="s">
        <v>841</v>
      </c>
      <c r="D116" s="14">
        <v>2014</v>
      </c>
      <c r="E116" s="14" t="s">
        <v>626</v>
      </c>
      <c r="F116" s="14" t="s">
        <v>891</v>
      </c>
      <c r="G116" s="14" t="s">
        <v>815</v>
      </c>
      <c r="H116" s="14" t="s">
        <v>987</v>
      </c>
      <c r="I116" s="14" t="s">
        <v>754</v>
      </c>
      <c r="J116" s="14">
        <v>35.200000000000003</v>
      </c>
      <c r="K116" s="14">
        <v>32.799999999999997</v>
      </c>
      <c r="L116" s="14">
        <v>29.17</v>
      </c>
      <c r="M116" s="14">
        <v>38</v>
      </c>
      <c r="N116" s="14">
        <v>0.42720000000000002</v>
      </c>
      <c r="O116" s="14" t="s">
        <v>626</v>
      </c>
      <c r="P116" s="17" t="s">
        <v>626</v>
      </c>
      <c r="Q116" s="14" t="s">
        <v>818</v>
      </c>
      <c r="R116" s="14" t="s">
        <v>821</v>
      </c>
    </row>
    <row r="117" spans="1:20" s="14" customFormat="1" ht="12">
      <c r="A117" s="14" t="s">
        <v>892</v>
      </c>
      <c r="B117" s="14">
        <v>26</v>
      </c>
      <c r="C117" s="14" t="s">
        <v>841</v>
      </c>
      <c r="D117" s="14">
        <v>2014</v>
      </c>
      <c r="E117" s="14" t="s">
        <v>626</v>
      </c>
      <c r="F117" s="14">
        <v>2</v>
      </c>
      <c r="G117" s="14" t="s">
        <v>815</v>
      </c>
      <c r="H117" s="14" t="s">
        <v>893</v>
      </c>
      <c r="I117" s="14" t="s">
        <v>759</v>
      </c>
      <c r="J117" s="14">
        <v>38.119782999999998</v>
      </c>
      <c r="K117" s="14">
        <v>13.367031000000001</v>
      </c>
      <c r="L117" s="14">
        <v>27</v>
      </c>
      <c r="M117" s="14">
        <v>36</v>
      </c>
      <c r="N117" s="14">
        <v>0.13420000000000001</v>
      </c>
      <c r="O117" s="14">
        <v>1</v>
      </c>
      <c r="P117" s="14">
        <v>10</v>
      </c>
      <c r="Q117" s="14" t="s">
        <v>818</v>
      </c>
      <c r="R117" s="14" t="s">
        <v>857</v>
      </c>
    </row>
    <row r="118" spans="1:20" s="14" customFormat="1" ht="12">
      <c r="A118" s="14" t="s">
        <v>792</v>
      </c>
      <c r="B118" s="14" t="s">
        <v>626</v>
      </c>
      <c r="C118" s="14" t="s">
        <v>853</v>
      </c>
      <c r="D118" s="14">
        <v>2017</v>
      </c>
      <c r="E118" s="14">
        <v>0.96</v>
      </c>
      <c r="F118" s="14" t="s">
        <v>626</v>
      </c>
      <c r="G118" s="14" t="s">
        <v>815</v>
      </c>
      <c r="H118" s="14" t="s">
        <v>893</v>
      </c>
      <c r="I118" s="14" t="s">
        <v>759</v>
      </c>
      <c r="J118" s="14">
        <v>38.119883999999999</v>
      </c>
      <c r="K118" s="14">
        <v>13.367668999999999</v>
      </c>
      <c r="L118" s="14">
        <v>26.84</v>
      </c>
      <c r="M118" s="14" t="s">
        <v>626</v>
      </c>
      <c r="N118" s="14">
        <v>0.13420000000000001</v>
      </c>
      <c r="O118" s="14" t="s">
        <v>894</v>
      </c>
      <c r="P118" s="14" t="s">
        <v>895</v>
      </c>
      <c r="Q118" s="14" t="s">
        <v>818</v>
      </c>
      <c r="R118" s="14" t="s">
        <v>846</v>
      </c>
    </row>
    <row r="119" spans="1:20" s="14" customFormat="1">
      <c r="A119" s="14" t="s">
        <v>792</v>
      </c>
      <c r="B119" s="14" t="s">
        <v>626</v>
      </c>
      <c r="C119" s="14" t="s">
        <v>825</v>
      </c>
      <c r="D119" s="14">
        <v>2017</v>
      </c>
      <c r="E119" s="14">
        <v>0.69</v>
      </c>
      <c r="F119" s="14" t="s">
        <v>626</v>
      </c>
      <c r="G119" s="14" t="s">
        <v>815</v>
      </c>
      <c r="H119" s="14" t="s">
        <v>893</v>
      </c>
      <c r="I119" s="14" t="s">
        <v>759</v>
      </c>
      <c r="J119" s="14">
        <v>38.119883999999999</v>
      </c>
      <c r="K119" s="14">
        <v>13.367668999999999</v>
      </c>
      <c r="L119" s="14">
        <v>19.559999999999999</v>
      </c>
      <c r="M119" s="14" t="s">
        <v>626</v>
      </c>
      <c r="N119" s="14">
        <v>0.19739999999999999</v>
      </c>
      <c r="O119" s="14" t="s">
        <v>894</v>
      </c>
      <c r="P119" s="14" t="s">
        <v>896</v>
      </c>
      <c r="Q119" s="14" t="s">
        <v>818</v>
      </c>
      <c r="R119" s="14" t="s">
        <v>846</v>
      </c>
      <c r="T119" s="15"/>
    </row>
    <row r="120" spans="1:20" s="14" customFormat="1">
      <c r="A120" s="14" t="s">
        <v>897</v>
      </c>
      <c r="B120" s="14">
        <v>3</v>
      </c>
      <c r="C120" s="14" t="s">
        <v>823</v>
      </c>
      <c r="D120" s="14">
        <v>2017</v>
      </c>
      <c r="E120" s="14" t="s">
        <v>626</v>
      </c>
      <c r="F120" s="14" t="s">
        <v>626</v>
      </c>
      <c r="G120" s="14" t="s">
        <v>815</v>
      </c>
      <c r="H120" s="14" t="s">
        <v>988</v>
      </c>
      <c r="I120" s="14" t="s">
        <v>754</v>
      </c>
      <c r="J120" s="14">
        <v>35.013869999999997</v>
      </c>
      <c r="K120" s="14">
        <v>34.061300000000003</v>
      </c>
      <c r="L120" s="14">
        <v>25.97</v>
      </c>
      <c r="M120" s="14" t="s">
        <v>626</v>
      </c>
      <c r="N120" s="14">
        <v>9.1200000000000003E-2</v>
      </c>
      <c r="O120" s="14" t="s">
        <v>626</v>
      </c>
      <c r="P120" s="14" t="s">
        <v>626</v>
      </c>
      <c r="Q120" s="14" t="s">
        <v>818</v>
      </c>
      <c r="T120" s="15"/>
    </row>
    <row r="121" spans="1:20" s="14" customFormat="1">
      <c r="A121" s="14" t="s">
        <v>883</v>
      </c>
      <c r="B121" s="14" t="s">
        <v>626</v>
      </c>
      <c r="C121" s="14" t="s">
        <v>853</v>
      </c>
      <c r="D121" s="14">
        <v>2017</v>
      </c>
      <c r="E121" s="14" t="s">
        <v>626</v>
      </c>
      <c r="F121" s="14" t="s">
        <v>891</v>
      </c>
      <c r="G121" s="14" t="s">
        <v>815</v>
      </c>
      <c r="H121" s="14" t="s">
        <v>987</v>
      </c>
      <c r="I121" s="14" t="s">
        <v>754</v>
      </c>
      <c r="J121" s="14">
        <v>35.200000000000003</v>
      </c>
      <c r="K121" s="14">
        <v>32.799999999999997</v>
      </c>
      <c r="L121" s="14">
        <v>25.68</v>
      </c>
      <c r="M121" s="14" t="s">
        <v>626</v>
      </c>
      <c r="N121" s="14">
        <v>0.29039999999999999</v>
      </c>
      <c r="O121" s="14" t="s">
        <v>626</v>
      </c>
      <c r="P121" s="14" t="s">
        <v>626</v>
      </c>
      <c r="Q121" s="14" t="s">
        <v>818</v>
      </c>
      <c r="R121" s="14" t="s">
        <v>821</v>
      </c>
      <c r="T121" s="15"/>
    </row>
    <row r="122" spans="1:20" s="14" customFormat="1">
      <c r="A122" s="14" t="s">
        <v>883</v>
      </c>
      <c r="B122" s="14" t="s">
        <v>626</v>
      </c>
      <c r="C122" s="14" t="s">
        <v>853</v>
      </c>
      <c r="D122" s="14">
        <v>2017</v>
      </c>
      <c r="E122" s="14" t="s">
        <v>626</v>
      </c>
      <c r="F122" s="14" t="s">
        <v>891</v>
      </c>
      <c r="G122" s="14" t="s">
        <v>815</v>
      </c>
      <c r="H122" s="14" t="s">
        <v>987</v>
      </c>
      <c r="I122" s="14" t="s">
        <v>754</v>
      </c>
      <c r="J122" s="14">
        <v>35.200000000000003</v>
      </c>
      <c r="K122" s="14">
        <v>32.799999999999997</v>
      </c>
      <c r="L122" s="14">
        <v>25.68</v>
      </c>
      <c r="M122" s="14" t="s">
        <v>626</v>
      </c>
      <c r="N122" s="14">
        <v>0.29039999999999999</v>
      </c>
      <c r="O122" s="14" t="s">
        <v>626</v>
      </c>
      <c r="P122" s="14" t="s">
        <v>626</v>
      </c>
      <c r="Q122" s="14" t="s">
        <v>818</v>
      </c>
      <c r="R122" s="14" t="s">
        <v>821</v>
      </c>
      <c r="S122" s="15"/>
    </row>
    <row r="123" spans="1:20" s="14" customFormat="1">
      <c r="A123" s="14" t="s">
        <v>883</v>
      </c>
      <c r="B123" s="14" t="s">
        <v>626</v>
      </c>
      <c r="C123" s="14" t="s">
        <v>850</v>
      </c>
      <c r="D123" s="14">
        <v>2017</v>
      </c>
      <c r="E123" s="14" t="s">
        <v>626</v>
      </c>
      <c r="F123" s="14" t="s">
        <v>891</v>
      </c>
      <c r="G123" s="14" t="s">
        <v>815</v>
      </c>
      <c r="H123" s="14" t="s">
        <v>987</v>
      </c>
      <c r="I123" s="14" t="s">
        <v>754</v>
      </c>
      <c r="J123" s="14">
        <v>35.200000000000003</v>
      </c>
      <c r="K123" s="14">
        <v>32.799999999999997</v>
      </c>
      <c r="L123" s="14">
        <v>17.52</v>
      </c>
      <c r="M123" s="14" t="s">
        <v>626</v>
      </c>
      <c r="N123" s="14">
        <v>0.41249999999999998</v>
      </c>
      <c r="O123" s="14" t="s">
        <v>626</v>
      </c>
      <c r="P123" s="14" t="s">
        <v>626</v>
      </c>
      <c r="Q123" s="14" t="s">
        <v>818</v>
      </c>
      <c r="R123" s="14" t="s">
        <v>821</v>
      </c>
      <c r="S123" s="15"/>
    </row>
    <row r="124" spans="1:20" s="14" customFormat="1" ht="12">
      <c r="A124" s="14" t="s">
        <v>790</v>
      </c>
      <c r="B124" s="14" t="s">
        <v>626</v>
      </c>
      <c r="C124" s="14" t="s">
        <v>825</v>
      </c>
      <c r="D124" s="14">
        <v>2017</v>
      </c>
      <c r="E124" s="14" t="s">
        <v>626</v>
      </c>
      <c r="F124" s="14" t="s">
        <v>626</v>
      </c>
      <c r="G124" s="14" t="s">
        <v>815</v>
      </c>
      <c r="H124" s="14" t="s">
        <v>893</v>
      </c>
      <c r="I124" s="14" t="s">
        <v>759</v>
      </c>
      <c r="J124" s="14">
        <v>38.119883999999999</v>
      </c>
      <c r="K124" s="14">
        <v>13.367668999999999</v>
      </c>
      <c r="L124" s="14">
        <v>21.25</v>
      </c>
      <c r="M124" s="14">
        <v>35.4</v>
      </c>
      <c r="N124" s="14">
        <v>0.219</v>
      </c>
      <c r="O124" s="14" t="s">
        <v>898</v>
      </c>
      <c r="P124" s="14" t="s">
        <v>899</v>
      </c>
      <c r="Q124" s="14" t="s">
        <v>818</v>
      </c>
      <c r="R124" s="14" t="s">
        <v>857</v>
      </c>
    </row>
    <row r="125" spans="1:20">
      <c r="A125" s="14" t="s">
        <v>790</v>
      </c>
      <c r="B125" s="14" t="s">
        <v>626</v>
      </c>
      <c r="C125" s="14" t="s">
        <v>900</v>
      </c>
      <c r="D125" s="14">
        <v>2017</v>
      </c>
      <c r="E125" s="14" t="s">
        <v>626</v>
      </c>
      <c r="F125" s="14" t="s">
        <v>626</v>
      </c>
      <c r="G125" s="14" t="s">
        <v>815</v>
      </c>
      <c r="H125" s="14" t="s">
        <v>893</v>
      </c>
      <c r="I125" s="14" t="s">
        <v>759</v>
      </c>
      <c r="J125" s="14">
        <v>38.119883999999999</v>
      </c>
      <c r="K125" s="14">
        <v>13.367668999999999</v>
      </c>
      <c r="L125" s="14">
        <v>16.21</v>
      </c>
      <c r="M125" s="14" t="s">
        <v>626</v>
      </c>
      <c r="N125" s="14">
        <v>0.42720000000000002</v>
      </c>
      <c r="O125" s="14" t="s">
        <v>898</v>
      </c>
      <c r="P125" s="14" t="s">
        <v>899</v>
      </c>
      <c r="Q125" s="14" t="s">
        <v>818</v>
      </c>
      <c r="R125" s="14" t="s">
        <v>857</v>
      </c>
    </row>
    <row r="126" spans="1:20">
      <c r="A126" s="14" t="s">
        <v>901</v>
      </c>
      <c r="B126" s="14">
        <v>22</v>
      </c>
      <c r="C126" s="14" t="s">
        <v>834</v>
      </c>
      <c r="D126" s="14">
        <v>2017</v>
      </c>
      <c r="E126" s="14" t="s">
        <v>626</v>
      </c>
      <c r="F126" s="14" t="s">
        <v>902</v>
      </c>
      <c r="G126" s="14" t="s">
        <v>815</v>
      </c>
      <c r="H126" s="14" t="s">
        <v>757</v>
      </c>
      <c r="I126" s="14" t="s">
        <v>758</v>
      </c>
      <c r="J126" s="14">
        <v>37.694330999999998</v>
      </c>
      <c r="K126" s="14">
        <v>-0.77054199999999995</v>
      </c>
      <c r="L126" s="14">
        <v>29.58</v>
      </c>
      <c r="M126" s="14">
        <v>44.03</v>
      </c>
      <c r="N126" s="14">
        <v>2.76</v>
      </c>
      <c r="O126" s="14" t="s">
        <v>903</v>
      </c>
      <c r="P126" s="14" t="s">
        <v>904</v>
      </c>
      <c r="Q126" s="14" t="s">
        <v>818</v>
      </c>
      <c r="R126" s="14" t="s">
        <v>819</v>
      </c>
    </row>
    <row r="127" spans="1:20">
      <c r="A127" s="14" t="s">
        <v>905</v>
      </c>
      <c r="B127" s="14">
        <v>25</v>
      </c>
      <c r="C127" s="14" t="s">
        <v>845</v>
      </c>
      <c r="D127" s="14">
        <v>2017</v>
      </c>
      <c r="E127" s="14" t="s">
        <v>626</v>
      </c>
      <c r="F127" s="14" t="s">
        <v>626</v>
      </c>
      <c r="G127" s="14" t="s">
        <v>815</v>
      </c>
      <c r="H127" s="14" t="s">
        <v>893</v>
      </c>
      <c r="I127" s="14" t="s">
        <v>759</v>
      </c>
      <c r="J127" s="14">
        <v>38.11</v>
      </c>
      <c r="K127" s="14">
        <v>13.38</v>
      </c>
      <c r="L127" s="14">
        <v>20.6</v>
      </c>
      <c r="M127" s="14">
        <v>34.799999999999997</v>
      </c>
      <c r="N127" s="14">
        <v>0.19850000000000001</v>
      </c>
      <c r="O127" s="14" t="s">
        <v>626</v>
      </c>
      <c r="P127" s="14" t="s">
        <v>906</v>
      </c>
      <c r="Q127" s="14" t="s">
        <v>818</v>
      </c>
      <c r="R127" s="14" t="s">
        <v>857</v>
      </c>
    </row>
    <row r="128" spans="1:20" s="14" customFormat="1">
      <c r="A128" s="14" t="s">
        <v>905</v>
      </c>
      <c r="B128" s="19">
        <v>8</v>
      </c>
      <c r="C128" s="14" t="s">
        <v>853</v>
      </c>
      <c r="D128" s="14">
        <v>2017</v>
      </c>
      <c r="E128" s="14" t="s">
        <v>626</v>
      </c>
      <c r="F128" s="14" t="s">
        <v>626</v>
      </c>
      <c r="G128" s="14" t="s">
        <v>815</v>
      </c>
      <c r="H128" s="14" t="s">
        <v>893</v>
      </c>
      <c r="I128" s="14" t="s">
        <v>759</v>
      </c>
      <c r="J128" s="14">
        <v>38.11</v>
      </c>
      <c r="K128" s="14">
        <v>13.38</v>
      </c>
      <c r="L128" s="19">
        <v>22.3</v>
      </c>
      <c r="M128" s="19">
        <v>33.950000000000003</v>
      </c>
      <c r="N128" s="14">
        <v>0.14399999999999999</v>
      </c>
      <c r="O128" s="14" t="s">
        <v>626</v>
      </c>
      <c r="P128" s="14" t="s">
        <v>907</v>
      </c>
      <c r="Q128" s="14" t="s">
        <v>818</v>
      </c>
      <c r="R128" s="14" t="s">
        <v>857</v>
      </c>
      <c r="S128" s="15"/>
    </row>
    <row r="129" spans="1:20" s="14" customFormat="1">
      <c r="A129" s="14" t="s">
        <v>905</v>
      </c>
      <c r="B129" s="14">
        <v>22</v>
      </c>
      <c r="C129" s="14" t="s">
        <v>853</v>
      </c>
      <c r="D129" s="14">
        <v>2017</v>
      </c>
      <c r="E129" s="14" t="s">
        <v>626</v>
      </c>
      <c r="F129" s="14" t="s">
        <v>626</v>
      </c>
      <c r="G129" s="14" t="s">
        <v>815</v>
      </c>
      <c r="H129" s="14" t="s">
        <v>893</v>
      </c>
      <c r="I129" s="14" t="s">
        <v>759</v>
      </c>
      <c r="J129" s="14">
        <v>38.11</v>
      </c>
      <c r="K129" s="14">
        <v>13.38</v>
      </c>
      <c r="L129" s="19">
        <v>22.75</v>
      </c>
      <c r="M129" s="19">
        <v>34.85</v>
      </c>
      <c r="N129" s="14">
        <v>0.14399999999999999</v>
      </c>
      <c r="O129" s="14" t="s">
        <v>626</v>
      </c>
      <c r="P129" s="14" t="s">
        <v>908</v>
      </c>
      <c r="Q129" s="14" t="s">
        <v>818</v>
      </c>
      <c r="R129" s="14" t="s">
        <v>857</v>
      </c>
      <c r="S129" s="15"/>
    </row>
    <row r="130" spans="1:20" s="14" customFormat="1">
      <c r="A130" s="14" t="s">
        <v>905</v>
      </c>
      <c r="B130" s="14">
        <v>12</v>
      </c>
      <c r="C130" s="14" t="s">
        <v>834</v>
      </c>
      <c r="D130" s="14">
        <v>2017</v>
      </c>
      <c r="E130" s="14" t="s">
        <v>626</v>
      </c>
      <c r="F130" s="14" t="s">
        <v>626</v>
      </c>
      <c r="G130" s="14" t="s">
        <v>815</v>
      </c>
      <c r="H130" s="14" t="s">
        <v>893</v>
      </c>
      <c r="I130" s="14" t="s">
        <v>759</v>
      </c>
      <c r="J130" s="14">
        <v>38.11</v>
      </c>
      <c r="K130" s="14">
        <v>13.38</v>
      </c>
      <c r="L130" s="19">
        <v>24.05</v>
      </c>
      <c r="M130" s="19">
        <v>35.1</v>
      </c>
      <c r="N130" s="14">
        <v>0.13900000000000001</v>
      </c>
      <c r="O130" s="14" t="s">
        <v>626</v>
      </c>
      <c r="P130" s="14" t="s">
        <v>909</v>
      </c>
      <c r="Q130" s="14" t="s">
        <v>818</v>
      </c>
      <c r="R130" s="14" t="s">
        <v>857</v>
      </c>
      <c r="T130" s="15"/>
    </row>
    <row r="131" spans="1:20" s="14" customFormat="1">
      <c r="A131" s="14" t="s">
        <v>905</v>
      </c>
      <c r="B131" s="14">
        <v>27</v>
      </c>
      <c r="C131" s="14" t="s">
        <v>834</v>
      </c>
      <c r="D131" s="14">
        <v>2017</v>
      </c>
      <c r="E131" s="14" t="s">
        <v>626</v>
      </c>
      <c r="F131" s="14" t="s">
        <v>626</v>
      </c>
      <c r="G131" s="14" t="s">
        <v>815</v>
      </c>
      <c r="H131" s="14" t="s">
        <v>893</v>
      </c>
      <c r="I131" s="14" t="s">
        <v>759</v>
      </c>
      <c r="J131" s="14">
        <v>38.11</v>
      </c>
      <c r="K131" s="14">
        <v>13.38</v>
      </c>
      <c r="L131" s="14">
        <v>25.1</v>
      </c>
      <c r="M131" s="14">
        <v>35.229999999999997</v>
      </c>
      <c r="N131" s="14">
        <v>0.13900000000000001</v>
      </c>
      <c r="O131" s="14" t="s">
        <v>626</v>
      </c>
      <c r="P131" s="14" t="s">
        <v>910</v>
      </c>
      <c r="Q131" s="14" t="s">
        <v>818</v>
      </c>
      <c r="R131" s="14" t="s">
        <v>857</v>
      </c>
      <c r="T131" s="15"/>
    </row>
    <row r="132" spans="1:20" s="14" customFormat="1">
      <c r="A132" s="14" t="s">
        <v>905</v>
      </c>
      <c r="B132" s="14">
        <v>7</v>
      </c>
      <c r="C132" s="14" t="s">
        <v>858</v>
      </c>
      <c r="D132" s="14">
        <v>2017</v>
      </c>
      <c r="E132" s="14" t="s">
        <v>626</v>
      </c>
      <c r="F132" s="14" t="s">
        <v>626</v>
      </c>
      <c r="G132" s="14" t="s">
        <v>815</v>
      </c>
      <c r="H132" s="14" t="s">
        <v>893</v>
      </c>
      <c r="I132" s="14" t="s">
        <v>759</v>
      </c>
      <c r="J132" s="14">
        <v>38.11</v>
      </c>
      <c r="K132" s="14">
        <v>13.38</v>
      </c>
      <c r="L132" s="14">
        <v>26.35</v>
      </c>
      <c r="M132" s="14">
        <v>35.4</v>
      </c>
      <c r="N132" s="14">
        <v>0.191</v>
      </c>
      <c r="O132" s="14" t="s">
        <v>626</v>
      </c>
      <c r="P132" s="14" t="s">
        <v>911</v>
      </c>
      <c r="Q132" s="14" t="s">
        <v>818</v>
      </c>
      <c r="R132" s="14" t="s">
        <v>857</v>
      </c>
      <c r="S132" s="15"/>
    </row>
    <row r="133" spans="1:20" s="14" customFormat="1">
      <c r="A133" s="14" t="s">
        <v>905</v>
      </c>
      <c r="B133" s="14">
        <v>21</v>
      </c>
      <c r="C133" s="14" t="s">
        <v>858</v>
      </c>
      <c r="D133" s="14">
        <v>2017</v>
      </c>
      <c r="E133" s="14" t="s">
        <v>626</v>
      </c>
      <c r="F133" s="14" t="s">
        <v>626</v>
      </c>
      <c r="G133" s="14" t="s">
        <v>815</v>
      </c>
      <c r="H133" s="14" t="s">
        <v>893</v>
      </c>
      <c r="I133" s="14" t="s">
        <v>759</v>
      </c>
      <c r="J133" s="14">
        <v>38.11</v>
      </c>
      <c r="K133" s="14">
        <v>13.38</v>
      </c>
      <c r="L133" s="14">
        <v>26.65</v>
      </c>
      <c r="M133" s="14">
        <v>35.450000000000003</v>
      </c>
      <c r="N133" s="14">
        <v>0.191</v>
      </c>
      <c r="O133" s="14" t="s">
        <v>626</v>
      </c>
      <c r="P133" s="14" t="s">
        <v>912</v>
      </c>
      <c r="Q133" s="14" t="s">
        <v>818</v>
      </c>
      <c r="R133" s="14" t="s">
        <v>857</v>
      </c>
      <c r="S133" s="15"/>
    </row>
    <row r="134" spans="1:20" s="14" customFormat="1">
      <c r="A134" s="14" t="s">
        <v>905</v>
      </c>
      <c r="B134" s="14">
        <v>12</v>
      </c>
      <c r="C134" s="14" t="s">
        <v>823</v>
      </c>
      <c r="D134" s="14">
        <v>2017</v>
      </c>
      <c r="E134" s="14" t="s">
        <v>626</v>
      </c>
      <c r="F134" s="14" t="s">
        <v>626</v>
      </c>
      <c r="G134" s="14" t="s">
        <v>815</v>
      </c>
      <c r="H134" s="14" t="s">
        <v>893</v>
      </c>
      <c r="I134" s="14" t="s">
        <v>759</v>
      </c>
      <c r="J134" s="14">
        <v>38.11</v>
      </c>
      <c r="K134" s="14">
        <v>13.38</v>
      </c>
      <c r="L134" s="14">
        <v>25.05</v>
      </c>
      <c r="M134" s="14">
        <v>35.700000000000003</v>
      </c>
      <c r="N134" s="14">
        <v>0.19700000000000001</v>
      </c>
      <c r="O134" s="14" t="s">
        <v>626</v>
      </c>
      <c r="P134" s="14" t="s">
        <v>913</v>
      </c>
      <c r="Q134" s="14" t="s">
        <v>818</v>
      </c>
      <c r="R134" s="14" t="s">
        <v>857</v>
      </c>
      <c r="T134" s="15"/>
    </row>
    <row r="135" spans="1:20" s="14" customFormat="1">
      <c r="A135" s="14" t="s">
        <v>905</v>
      </c>
      <c r="B135" s="14">
        <v>26</v>
      </c>
      <c r="C135" s="14" t="s">
        <v>823</v>
      </c>
      <c r="D135" s="14">
        <v>2017</v>
      </c>
      <c r="E135" s="14" t="s">
        <v>626</v>
      </c>
      <c r="F135" s="14" t="s">
        <v>626</v>
      </c>
      <c r="G135" s="14" t="s">
        <v>815</v>
      </c>
      <c r="H135" s="14" t="s">
        <v>893</v>
      </c>
      <c r="I135" s="14" t="s">
        <v>759</v>
      </c>
      <c r="J135" s="14">
        <v>38.11</v>
      </c>
      <c r="K135" s="14">
        <v>13.38</v>
      </c>
      <c r="L135" s="14">
        <v>22.9</v>
      </c>
      <c r="M135" s="14">
        <v>35.43</v>
      </c>
      <c r="N135" s="14">
        <v>0.19700000000000001</v>
      </c>
      <c r="O135" s="14" t="s">
        <v>626</v>
      </c>
      <c r="P135" s="14" t="s">
        <v>914</v>
      </c>
      <c r="Q135" s="14" t="s">
        <v>818</v>
      </c>
      <c r="R135" s="14" t="s">
        <v>857</v>
      </c>
      <c r="T135" s="15"/>
    </row>
    <row r="136" spans="1:20" s="14" customFormat="1">
      <c r="A136" s="14" t="s">
        <v>905</v>
      </c>
      <c r="B136" s="14">
        <v>10</v>
      </c>
      <c r="C136" s="14" t="s">
        <v>825</v>
      </c>
      <c r="D136" s="14">
        <v>2017</v>
      </c>
      <c r="E136" s="14" t="s">
        <v>626</v>
      </c>
      <c r="F136" s="14" t="s">
        <v>626</v>
      </c>
      <c r="G136" s="14" t="s">
        <v>815</v>
      </c>
      <c r="H136" s="14" t="s">
        <v>893</v>
      </c>
      <c r="I136" s="14" t="s">
        <v>759</v>
      </c>
      <c r="J136" s="14">
        <v>38.11</v>
      </c>
      <c r="K136" s="14">
        <v>13.38</v>
      </c>
      <c r="L136" s="14">
        <v>21.25</v>
      </c>
      <c r="M136" s="14">
        <v>35.4</v>
      </c>
      <c r="N136" s="14">
        <v>0.219</v>
      </c>
      <c r="O136" s="14" t="s">
        <v>626</v>
      </c>
      <c r="P136" s="14" t="s">
        <v>915</v>
      </c>
      <c r="Q136" s="14" t="s">
        <v>818</v>
      </c>
      <c r="R136" s="14" t="s">
        <v>857</v>
      </c>
      <c r="T136" s="15"/>
    </row>
    <row r="137" spans="1:20" s="14" customFormat="1">
      <c r="A137" s="14" t="s">
        <v>905</v>
      </c>
      <c r="B137" s="14">
        <v>29</v>
      </c>
      <c r="C137" s="14" t="s">
        <v>825</v>
      </c>
      <c r="D137" s="14">
        <v>2017</v>
      </c>
      <c r="E137" s="14" t="s">
        <v>626</v>
      </c>
      <c r="F137" s="14" t="s">
        <v>626</v>
      </c>
      <c r="G137" s="14" t="s">
        <v>815</v>
      </c>
      <c r="H137" s="14" t="s">
        <v>893</v>
      </c>
      <c r="I137" s="14" t="s">
        <v>759</v>
      </c>
      <c r="J137" s="14">
        <v>38.11</v>
      </c>
      <c r="K137" s="14">
        <v>13.38</v>
      </c>
      <c r="L137" s="14">
        <v>19.850000000000001</v>
      </c>
      <c r="M137" s="14">
        <v>35.479999999999997</v>
      </c>
      <c r="N137" s="14">
        <v>0.219</v>
      </c>
      <c r="O137" s="14" t="s">
        <v>626</v>
      </c>
      <c r="P137" s="14" t="s">
        <v>916</v>
      </c>
      <c r="Q137" s="14" t="s">
        <v>818</v>
      </c>
      <c r="R137" s="14" t="s">
        <v>857</v>
      </c>
      <c r="S137" s="15"/>
    </row>
    <row r="138" spans="1:20" s="14" customFormat="1">
      <c r="A138" s="14" t="s">
        <v>905</v>
      </c>
      <c r="B138" s="14">
        <v>19</v>
      </c>
      <c r="C138" s="14" t="s">
        <v>844</v>
      </c>
      <c r="D138" s="14">
        <v>2018</v>
      </c>
      <c r="E138" s="14" t="s">
        <v>626</v>
      </c>
      <c r="F138" s="14" t="s">
        <v>626</v>
      </c>
      <c r="G138" s="14" t="s">
        <v>815</v>
      </c>
      <c r="H138" s="14" t="s">
        <v>893</v>
      </c>
      <c r="I138" s="14" t="s">
        <v>759</v>
      </c>
      <c r="J138" s="14">
        <v>38.11</v>
      </c>
      <c r="K138" s="14">
        <v>13.38</v>
      </c>
      <c r="L138" s="14">
        <v>17.7</v>
      </c>
      <c r="M138" s="14">
        <v>35.549999999999997</v>
      </c>
      <c r="N138" s="14">
        <v>0.42699999999999999</v>
      </c>
      <c r="O138" s="14" t="s">
        <v>626</v>
      </c>
      <c r="P138" s="14" t="s">
        <v>917</v>
      </c>
      <c r="Q138" s="14" t="s">
        <v>818</v>
      </c>
      <c r="R138" s="14" t="s">
        <v>857</v>
      </c>
      <c r="S138" s="15"/>
    </row>
    <row r="139" spans="1:20" s="14" customFormat="1">
      <c r="A139" s="14" t="s">
        <v>905</v>
      </c>
      <c r="B139" s="14">
        <v>8</v>
      </c>
      <c r="C139" s="14" t="s">
        <v>918</v>
      </c>
      <c r="D139" s="14">
        <v>2018</v>
      </c>
      <c r="E139" s="14" t="s">
        <v>626</v>
      </c>
      <c r="F139" s="14" t="s">
        <v>626</v>
      </c>
      <c r="G139" s="14" t="s">
        <v>815</v>
      </c>
      <c r="H139" s="14" t="s">
        <v>893</v>
      </c>
      <c r="I139" s="14" t="s">
        <v>759</v>
      </c>
      <c r="J139" s="14">
        <v>38.11</v>
      </c>
      <c r="K139" s="14">
        <v>13.38</v>
      </c>
      <c r="L139" s="14">
        <v>14.45</v>
      </c>
      <c r="M139" s="14">
        <v>35.35</v>
      </c>
      <c r="N139" s="14">
        <v>0.49199999999999999</v>
      </c>
      <c r="O139" s="14" t="s">
        <v>626</v>
      </c>
      <c r="P139" s="14" t="s">
        <v>919</v>
      </c>
      <c r="Q139" s="14" t="s">
        <v>818</v>
      </c>
      <c r="R139" s="14" t="s">
        <v>857</v>
      </c>
      <c r="S139" s="15"/>
    </row>
    <row r="140" spans="1:20" s="14" customFormat="1">
      <c r="A140" s="14" t="s">
        <v>905</v>
      </c>
      <c r="B140" s="14">
        <v>1</v>
      </c>
      <c r="C140" s="14" t="s">
        <v>850</v>
      </c>
      <c r="D140" s="14">
        <v>2018</v>
      </c>
      <c r="E140" s="14" t="s">
        <v>626</v>
      </c>
      <c r="F140" s="14" t="s">
        <v>626</v>
      </c>
      <c r="G140" s="14" t="s">
        <v>815</v>
      </c>
      <c r="H140" s="14" t="s">
        <v>893</v>
      </c>
      <c r="I140" s="14" t="s">
        <v>759</v>
      </c>
      <c r="J140" s="14">
        <v>38.11</v>
      </c>
      <c r="K140" s="14">
        <v>13.38</v>
      </c>
      <c r="L140" s="14">
        <v>14.25</v>
      </c>
      <c r="M140" s="14">
        <v>35.299999999999997</v>
      </c>
      <c r="N140" s="14">
        <v>0.629</v>
      </c>
      <c r="O140" s="14" t="s">
        <v>626</v>
      </c>
      <c r="P140" s="14" t="s">
        <v>920</v>
      </c>
      <c r="Q140" s="14" t="s">
        <v>818</v>
      </c>
      <c r="R140" s="14" t="s">
        <v>857</v>
      </c>
      <c r="S140" s="15"/>
    </row>
    <row r="141" spans="1:20" s="14" customFormat="1">
      <c r="A141" s="14" t="s">
        <v>905</v>
      </c>
      <c r="B141" s="14">
        <v>20</v>
      </c>
      <c r="C141" s="14" t="s">
        <v>868</v>
      </c>
      <c r="D141" s="14">
        <v>2018</v>
      </c>
      <c r="E141" s="14" t="s">
        <v>626</v>
      </c>
      <c r="F141" s="14" t="s">
        <v>626</v>
      </c>
      <c r="G141" s="14" t="s">
        <v>815</v>
      </c>
      <c r="H141" s="14" t="s">
        <v>893</v>
      </c>
      <c r="I141" s="14" t="s">
        <v>759</v>
      </c>
      <c r="J141" s="14">
        <v>38.11</v>
      </c>
      <c r="K141" s="14">
        <v>13.38</v>
      </c>
      <c r="L141" s="14">
        <v>14.15</v>
      </c>
      <c r="M141" s="14">
        <v>35.299999999999997</v>
      </c>
      <c r="N141" s="14">
        <v>0.312</v>
      </c>
      <c r="O141" s="14" t="s">
        <v>626</v>
      </c>
      <c r="P141" s="14" t="s">
        <v>921</v>
      </c>
      <c r="Q141" s="14" t="s">
        <v>818</v>
      </c>
      <c r="R141" s="14" t="s">
        <v>857</v>
      </c>
      <c r="T141" s="15"/>
    </row>
    <row r="142" spans="1:20" s="14" customFormat="1">
      <c r="A142" s="14" t="s">
        <v>792</v>
      </c>
      <c r="B142" s="14" t="s">
        <v>626</v>
      </c>
      <c r="C142" s="14" t="s">
        <v>918</v>
      </c>
      <c r="D142" s="14">
        <v>2018</v>
      </c>
      <c r="E142" s="14">
        <v>0.96</v>
      </c>
      <c r="F142" s="14" t="s">
        <v>626</v>
      </c>
      <c r="G142" s="14" t="s">
        <v>815</v>
      </c>
      <c r="H142" s="14" t="s">
        <v>893</v>
      </c>
      <c r="I142" s="14" t="s">
        <v>759</v>
      </c>
      <c r="J142" s="14">
        <v>38.119883999999999</v>
      </c>
      <c r="K142" s="14">
        <v>13.367668999999999</v>
      </c>
      <c r="L142" s="14">
        <v>16.25</v>
      </c>
      <c r="M142" s="14">
        <v>34.6</v>
      </c>
      <c r="N142" s="14">
        <v>0.49159999999999998</v>
      </c>
      <c r="O142" s="14" t="s">
        <v>894</v>
      </c>
      <c r="P142" s="14" t="s">
        <v>922</v>
      </c>
      <c r="Q142" s="14" t="s">
        <v>818</v>
      </c>
      <c r="R142" s="19" t="s">
        <v>846</v>
      </c>
      <c r="T142" s="15"/>
    </row>
    <row r="143" spans="1:20" s="14" customFormat="1">
      <c r="A143" s="14" t="s">
        <v>792</v>
      </c>
      <c r="B143" s="14" t="s">
        <v>626</v>
      </c>
      <c r="C143" s="14" t="s">
        <v>868</v>
      </c>
      <c r="D143" s="14">
        <v>2018</v>
      </c>
      <c r="E143" s="14">
        <v>0.1</v>
      </c>
      <c r="F143" s="14" t="s">
        <v>626</v>
      </c>
      <c r="G143" s="14" t="s">
        <v>815</v>
      </c>
      <c r="H143" s="14" t="s">
        <v>893</v>
      </c>
      <c r="I143" s="14" t="s">
        <v>759</v>
      </c>
      <c r="J143" s="14">
        <v>38.119883999999999</v>
      </c>
      <c r="K143" s="14">
        <v>13.367668999999999</v>
      </c>
      <c r="L143" s="14">
        <v>15.92</v>
      </c>
      <c r="M143" s="14" t="s">
        <v>626</v>
      </c>
      <c r="N143" s="14">
        <v>0.2437</v>
      </c>
      <c r="O143" s="14" t="s">
        <v>894</v>
      </c>
      <c r="P143" s="14" t="s">
        <v>923</v>
      </c>
      <c r="Q143" s="14" t="s">
        <v>818</v>
      </c>
      <c r="R143" s="19" t="s">
        <v>846</v>
      </c>
      <c r="T143" s="15"/>
    </row>
    <row r="144" spans="1:20" s="14" customFormat="1">
      <c r="A144" s="14" t="s">
        <v>897</v>
      </c>
      <c r="B144" s="14">
        <v>22</v>
      </c>
      <c r="C144" s="14" t="s">
        <v>868</v>
      </c>
      <c r="D144" s="14">
        <v>2018</v>
      </c>
      <c r="E144" s="14" t="s">
        <v>626</v>
      </c>
      <c r="F144" s="14" t="s">
        <v>626</v>
      </c>
      <c r="G144" s="14" t="s">
        <v>815</v>
      </c>
      <c r="H144" s="14" t="s">
        <v>987</v>
      </c>
      <c r="I144" s="14" t="s">
        <v>754</v>
      </c>
      <c r="J144" s="14">
        <v>35.189950000000003</v>
      </c>
      <c r="K144" s="14">
        <v>32.672069999999998</v>
      </c>
      <c r="L144" s="14">
        <v>19.41</v>
      </c>
      <c r="M144" s="14" t="s">
        <v>626</v>
      </c>
      <c r="N144" s="14">
        <v>0.1166</v>
      </c>
      <c r="O144" s="14" t="s">
        <v>626</v>
      </c>
      <c r="P144" s="14" t="s">
        <v>626</v>
      </c>
      <c r="Q144" s="14" t="s">
        <v>818</v>
      </c>
      <c r="R144" s="14" t="s">
        <v>846</v>
      </c>
      <c r="T144" s="15"/>
    </row>
    <row r="145" spans="1:20" s="14" customFormat="1">
      <c r="A145" s="14" t="s">
        <v>897</v>
      </c>
      <c r="B145" s="14">
        <v>20</v>
      </c>
      <c r="C145" s="14" t="s">
        <v>858</v>
      </c>
      <c r="D145" s="14">
        <v>2018</v>
      </c>
      <c r="E145" s="14" t="s">
        <v>626</v>
      </c>
      <c r="F145" s="14" t="s">
        <v>626</v>
      </c>
      <c r="G145" s="14" t="s">
        <v>815</v>
      </c>
      <c r="H145" s="14" t="s">
        <v>924</v>
      </c>
      <c r="I145" s="14" t="s">
        <v>754</v>
      </c>
      <c r="J145" s="14">
        <v>34.640332999999998</v>
      </c>
      <c r="K145" s="14">
        <v>33.012990000000002</v>
      </c>
      <c r="L145" s="14">
        <v>27.13</v>
      </c>
      <c r="M145" s="14" t="s">
        <v>626</v>
      </c>
      <c r="N145" s="14">
        <v>8.5000000000000006E-2</v>
      </c>
      <c r="O145" s="14" t="s">
        <v>626</v>
      </c>
      <c r="P145" s="14" t="s">
        <v>626</v>
      </c>
      <c r="Q145" s="14" t="s">
        <v>818</v>
      </c>
      <c r="R145" s="14" t="s">
        <v>821</v>
      </c>
      <c r="T145" s="15"/>
    </row>
    <row r="146" spans="1:20" s="14" customFormat="1">
      <c r="A146" s="14" t="s">
        <v>897</v>
      </c>
      <c r="B146" s="14">
        <v>7</v>
      </c>
      <c r="C146" s="14" t="s">
        <v>823</v>
      </c>
      <c r="D146" s="14">
        <v>2018</v>
      </c>
      <c r="E146" s="14" t="s">
        <v>626</v>
      </c>
      <c r="F146" s="14" t="s">
        <v>626</v>
      </c>
      <c r="G146" s="14" t="s">
        <v>815</v>
      </c>
      <c r="H146" s="14" t="s">
        <v>987</v>
      </c>
      <c r="I146" s="14" t="s">
        <v>754</v>
      </c>
      <c r="J146" s="14">
        <v>35.189039999999999</v>
      </c>
      <c r="K146" s="14">
        <v>32.672319999999999</v>
      </c>
      <c r="L146" s="14">
        <v>25.97</v>
      </c>
      <c r="M146" s="14" t="s">
        <v>626</v>
      </c>
      <c r="N146" s="14">
        <v>0.1087</v>
      </c>
      <c r="O146" s="14" t="s">
        <v>626</v>
      </c>
      <c r="P146" s="14" t="s">
        <v>626</v>
      </c>
      <c r="Q146" s="14" t="s">
        <v>818</v>
      </c>
      <c r="R146" s="14" t="s">
        <v>846</v>
      </c>
      <c r="T146" s="15"/>
    </row>
    <row r="147" spans="1:20" s="14" customFormat="1">
      <c r="A147" s="14" t="s">
        <v>897</v>
      </c>
      <c r="B147" s="14">
        <v>8</v>
      </c>
      <c r="C147" s="14" t="s">
        <v>858</v>
      </c>
      <c r="D147" s="14">
        <v>2018</v>
      </c>
      <c r="E147" s="14" t="s">
        <v>626</v>
      </c>
      <c r="F147" s="14" t="s">
        <v>626</v>
      </c>
      <c r="G147" s="14" t="s">
        <v>815</v>
      </c>
      <c r="H147" s="14" t="s">
        <v>925</v>
      </c>
      <c r="I147" s="14" t="s">
        <v>738</v>
      </c>
      <c r="J147" s="14">
        <v>38.438040000000001</v>
      </c>
      <c r="K147" s="14">
        <v>22.420449999999999</v>
      </c>
      <c r="L147" s="14">
        <v>25.97</v>
      </c>
      <c r="M147" s="14" t="s">
        <v>626</v>
      </c>
      <c r="N147" s="14">
        <v>0.3342</v>
      </c>
      <c r="O147" s="14" t="s">
        <v>626</v>
      </c>
      <c r="P147" s="14" t="s">
        <v>626</v>
      </c>
      <c r="Q147" s="14" t="s">
        <v>818</v>
      </c>
      <c r="R147" s="14" t="s">
        <v>926</v>
      </c>
      <c r="T147" s="15"/>
    </row>
    <row r="148" spans="1:20" s="14" customFormat="1">
      <c r="A148" s="14" t="s">
        <v>897</v>
      </c>
      <c r="B148" s="14">
        <v>19</v>
      </c>
      <c r="C148" s="14" t="s">
        <v>841</v>
      </c>
      <c r="D148" s="14">
        <v>2018</v>
      </c>
      <c r="E148" s="14" t="s">
        <v>626</v>
      </c>
      <c r="F148" s="14" t="s">
        <v>626</v>
      </c>
      <c r="G148" s="14" t="s">
        <v>815</v>
      </c>
      <c r="H148" s="14" t="s">
        <v>927</v>
      </c>
      <c r="I148" s="14" t="s">
        <v>754</v>
      </c>
      <c r="J148" s="14">
        <v>35.328780000000002</v>
      </c>
      <c r="K148" s="14">
        <v>34.061799999999998</v>
      </c>
      <c r="L148" s="14">
        <v>29.32</v>
      </c>
      <c r="M148" s="14" t="s">
        <v>626</v>
      </c>
      <c r="N148" s="14">
        <v>7.6499999999999999E-2</v>
      </c>
      <c r="O148" s="14" t="s">
        <v>626</v>
      </c>
      <c r="P148" s="14" t="s">
        <v>626</v>
      </c>
      <c r="Q148" s="14" t="s">
        <v>832</v>
      </c>
      <c r="T148" s="15"/>
    </row>
    <row r="149" spans="1:20" s="14" customFormat="1">
      <c r="A149" s="14" t="s">
        <v>928</v>
      </c>
      <c r="B149" s="14">
        <v>9</v>
      </c>
      <c r="C149" s="14" t="s">
        <v>841</v>
      </c>
      <c r="D149" s="14">
        <v>2018</v>
      </c>
      <c r="E149" s="14" t="s">
        <v>626</v>
      </c>
      <c r="F149" s="14">
        <v>1</v>
      </c>
      <c r="G149" s="14" t="s">
        <v>815</v>
      </c>
      <c r="H149" s="14" t="s">
        <v>925</v>
      </c>
      <c r="I149" s="14" t="s">
        <v>738</v>
      </c>
      <c r="J149" s="14">
        <v>38.438028000000003</v>
      </c>
      <c r="K149" s="14">
        <v>22.420444</v>
      </c>
      <c r="L149" s="14">
        <v>27.28</v>
      </c>
      <c r="M149" s="14" t="s">
        <v>626</v>
      </c>
      <c r="N149" s="14">
        <v>0.20449999999999999</v>
      </c>
      <c r="O149" s="14">
        <v>4</v>
      </c>
      <c r="P149" s="14" t="s">
        <v>626</v>
      </c>
      <c r="Q149" s="14" t="s">
        <v>818</v>
      </c>
      <c r="R149" s="14" t="s">
        <v>926</v>
      </c>
      <c r="T149" s="15"/>
    </row>
    <row r="150" spans="1:20" s="14" customFormat="1">
      <c r="A150" s="14" t="s">
        <v>783</v>
      </c>
      <c r="B150" s="14">
        <v>9</v>
      </c>
      <c r="C150" s="14" t="s">
        <v>844</v>
      </c>
      <c r="D150" s="14">
        <v>2018</v>
      </c>
      <c r="E150" s="14" t="s">
        <v>626</v>
      </c>
      <c r="F150" s="14">
        <v>800</v>
      </c>
      <c r="G150" s="14" t="s">
        <v>815</v>
      </c>
      <c r="H150" s="14" t="s">
        <v>985</v>
      </c>
      <c r="I150" s="14" t="s">
        <v>745</v>
      </c>
      <c r="J150" s="14">
        <v>35.947161000000001</v>
      </c>
      <c r="K150" s="14">
        <v>14.423619</v>
      </c>
      <c r="L150" s="14">
        <v>13.5</v>
      </c>
      <c r="M150" s="14">
        <v>39.1</v>
      </c>
      <c r="N150" s="14" t="s">
        <v>626</v>
      </c>
      <c r="O150" s="14" t="s">
        <v>929</v>
      </c>
      <c r="P150" s="14" t="s">
        <v>856</v>
      </c>
      <c r="Q150" s="14" t="s">
        <v>818</v>
      </c>
      <c r="R150" s="14" t="s">
        <v>930</v>
      </c>
      <c r="T150" s="15"/>
    </row>
    <row r="151" spans="1:20" s="14" customFormat="1">
      <c r="A151" s="14" t="s">
        <v>897</v>
      </c>
      <c r="B151" s="14">
        <v>8</v>
      </c>
      <c r="C151" s="14" t="s">
        <v>900</v>
      </c>
      <c r="D151" s="14">
        <v>2019</v>
      </c>
      <c r="E151" s="14" t="s">
        <v>626</v>
      </c>
      <c r="F151" s="14" t="s">
        <v>626</v>
      </c>
      <c r="G151" s="14" t="s">
        <v>815</v>
      </c>
      <c r="H151" s="14" t="s">
        <v>988</v>
      </c>
      <c r="I151" s="14" t="s">
        <v>754</v>
      </c>
      <c r="J151" s="14">
        <v>35.014400000000002</v>
      </c>
      <c r="K151" s="14">
        <v>34.071300000000001</v>
      </c>
      <c r="L151" s="14">
        <v>19.7</v>
      </c>
      <c r="M151" s="14" t="s">
        <v>626</v>
      </c>
      <c r="N151" s="14">
        <v>0.184</v>
      </c>
      <c r="O151" s="14" t="s">
        <v>626</v>
      </c>
      <c r="P151" s="14" t="s">
        <v>626</v>
      </c>
      <c r="Q151" s="14" t="s">
        <v>832</v>
      </c>
      <c r="T151" s="15"/>
    </row>
    <row r="152" spans="1:20" s="14" customFormat="1">
      <c r="A152" s="14" t="s">
        <v>897</v>
      </c>
      <c r="B152" s="14">
        <v>17</v>
      </c>
      <c r="C152" s="14" t="s">
        <v>823</v>
      </c>
      <c r="D152" s="14">
        <v>2019</v>
      </c>
      <c r="E152" s="14" t="s">
        <v>626</v>
      </c>
      <c r="F152" s="14" t="s">
        <v>626</v>
      </c>
      <c r="G152" s="14" t="s">
        <v>815</v>
      </c>
      <c r="H152" s="14" t="s">
        <v>862</v>
      </c>
      <c r="I152" s="14" t="s">
        <v>743</v>
      </c>
      <c r="J152" s="14">
        <v>36.725079999999998</v>
      </c>
      <c r="K152" s="14">
        <v>28.07723</v>
      </c>
      <c r="L152" s="14">
        <v>24.07</v>
      </c>
      <c r="M152" s="14" t="s">
        <v>626</v>
      </c>
      <c r="N152" s="14">
        <v>0.13900000000000001</v>
      </c>
      <c r="O152" s="14" t="s">
        <v>626</v>
      </c>
      <c r="P152" s="14" t="s">
        <v>626</v>
      </c>
      <c r="Q152" s="14" t="s">
        <v>832</v>
      </c>
      <c r="T152" s="15"/>
    </row>
    <row r="153" spans="1:20" s="14" customFormat="1">
      <c r="A153" s="14" t="s">
        <v>874</v>
      </c>
      <c r="B153" s="14">
        <v>3</v>
      </c>
      <c r="C153" s="14" t="s">
        <v>825</v>
      </c>
      <c r="D153" s="14">
        <v>2020</v>
      </c>
      <c r="E153" s="14" t="s">
        <v>626</v>
      </c>
      <c r="F153" s="14" t="s">
        <v>626</v>
      </c>
      <c r="G153" s="14" t="s">
        <v>815</v>
      </c>
      <c r="H153" s="14" t="s">
        <v>626</v>
      </c>
      <c r="I153" s="14" t="s">
        <v>754</v>
      </c>
      <c r="J153" s="14">
        <v>35</v>
      </c>
      <c r="K153" s="14">
        <v>33.9</v>
      </c>
      <c r="L153" s="14">
        <v>25.53</v>
      </c>
      <c r="M153" s="14" t="s">
        <v>626</v>
      </c>
      <c r="N153" s="14">
        <v>0.12959999999999999</v>
      </c>
      <c r="O153" s="14" t="s">
        <v>626</v>
      </c>
      <c r="P153" s="14" t="s">
        <v>626</v>
      </c>
      <c r="Q153" s="14" t="s">
        <v>818</v>
      </c>
      <c r="R153" s="14" t="s">
        <v>821</v>
      </c>
      <c r="T153" s="15"/>
    </row>
    <row r="154" spans="1:20" s="14" customFormat="1">
      <c r="A154" s="14" t="s">
        <v>874</v>
      </c>
      <c r="B154" s="14">
        <v>5</v>
      </c>
      <c r="C154" s="14" t="s">
        <v>841</v>
      </c>
      <c r="D154" s="14">
        <v>2021</v>
      </c>
      <c r="E154" s="14" t="s">
        <v>626</v>
      </c>
      <c r="F154" s="14" t="s">
        <v>626</v>
      </c>
      <c r="G154" s="14" t="s">
        <v>815</v>
      </c>
      <c r="H154" s="14" t="s">
        <v>848</v>
      </c>
      <c r="I154" s="14" t="s">
        <v>743</v>
      </c>
      <c r="J154" s="14">
        <v>36.1</v>
      </c>
      <c r="K154" s="14">
        <v>29.6</v>
      </c>
      <c r="L154" s="14">
        <v>28.59</v>
      </c>
      <c r="M154" s="14" t="s">
        <v>626</v>
      </c>
      <c r="N154" s="14">
        <v>0.105</v>
      </c>
      <c r="O154" s="14" t="s">
        <v>626</v>
      </c>
      <c r="P154" s="14" t="s">
        <v>626</v>
      </c>
      <c r="Q154" s="14" t="s">
        <v>818</v>
      </c>
      <c r="R154" s="14" t="s">
        <v>821</v>
      </c>
      <c r="T154" s="15"/>
    </row>
    <row r="155" spans="1:20" s="14" customFormat="1">
      <c r="A155" s="14" t="s">
        <v>789</v>
      </c>
      <c r="B155" s="14">
        <v>14</v>
      </c>
      <c r="C155" s="14" t="s">
        <v>850</v>
      </c>
      <c r="D155" s="14">
        <v>2021</v>
      </c>
      <c r="E155" s="14" t="s">
        <v>626</v>
      </c>
      <c r="F155" s="14">
        <v>1</v>
      </c>
      <c r="G155" s="14" t="s">
        <v>815</v>
      </c>
      <c r="H155" s="14" t="s">
        <v>932</v>
      </c>
      <c r="I155" s="14" t="s">
        <v>933</v>
      </c>
      <c r="J155" s="14">
        <v>32.839399999999998</v>
      </c>
      <c r="K155" s="14">
        <v>12.953200000000001</v>
      </c>
      <c r="L155" s="14">
        <v>17.23</v>
      </c>
      <c r="M155" s="14" t="s">
        <v>626</v>
      </c>
      <c r="N155" s="14">
        <v>0.13420000000000001</v>
      </c>
      <c r="O155" s="14" t="s">
        <v>934</v>
      </c>
      <c r="P155" s="14" t="s">
        <v>626</v>
      </c>
      <c r="Q155" s="14" t="s">
        <v>832</v>
      </c>
      <c r="T155" s="15"/>
    </row>
    <row r="156" spans="1:20" s="14" customFormat="1">
      <c r="A156" s="14" t="s">
        <v>897</v>
      </c>
      <c r="B156" s="14">
        <v>22</v>
      </c>
      <c r="C156" s="14" t="s">
        <v>823</v>
      </c>
      <c r="D156" s="14">
        <v>2021</v>
      </c>
      <c r="E156" s="14" t="s">
        <v>626</v>
      </c>
      <c r="F156" s="14" t="s">
        <v>626</v>
      </c>
      <c r="G156" s="14" t="s">
        <v>815</v>
      </c>
      <c r="H156" s="14" t="s">
        <v>986</v>
      </c>
      <c r="I156" s="14" t="s">
        <v>738</v>
      </c>
      <c r="J156" s="14">
        <v>36.319229999999997</v>
      </c>
      <c r="K156" s="14">
        <v>28.20185</v>
      </c>
      <c r="L156" s="14">
        <v>24.51</v>
      </c>
      <c r="M156" s="14" t="s">
        <v>626</v>
      </c>
      <c r="N156" s="14">
        <v>0.12959999999999999</v>
      </c>
      <c r="O156" s="14" t="s">
        <v>626</v>
      </c>
      <c r="P156" s="14" t="s">
        <v>626</v>
      </c>
      <c r="Q156" s="14" t="s">
        <v>832</v>
      </c>
      <c r="T156" s="15"/>
    </row>
    <row r="157" spans="1:20" s="14" customFormat="1">
      <c r="A157" s="14" t="s">
        <v>897</v>
      </c>
      <c r="B157" s="14">
        <v>18</v>
      </c>
      <c r="C157" s="14" t="s">
        <v>823</v>
      </c>
      <c r="D157" s="14">
        <v>2021</v>
      </c>
      <c r="E157" s="14" t="s">
        <v>626</v>
      </c>
      <c r="F157" s="14" t="s">
        <v>626</v>
      </c>
      <c r="G157" s="14" t="s">
        <v>815</v>
      </c>
      <c r="H157" s="14" t="s">
        <v>848</v>
      </c>
      <c r="I157" s="14" t="s">
        <v>743</v>
      </c>
      <c r="J157" s="14">
        <v>36.184469999999997</v>
      </c>
      <c r="K157" s="14">
        <v>29.640820000000001</v>
      </c>
      <c r="L157" s="14">
        <v>24.37</v>
      </c>
      <c r="M157" s="14" t="s">
        <v>626</v>
      </c>
      <c r="N157" s="14">
        <v>0.13900000000000001</v>
      </c>
      <c r="O157" s="14" t="s">
        <v>626</v>
      </c>
      <c r="P157" s="14" t="s">
        <v>626</v>
      </c>
      <c r="Q157" s="14" t="s">
        <v>832</v>
      </c>
      <c r="T157" s="15"/>
    </row>
    <row r="158" spans="1:20" s="14" customFormat="1">
      <c r="A158" s="14" t="s">
        <v>897</v>
      </c>
      <c r="B158" s="14">
        <v>19</v>
      </c>
      <c r="C158" s="14" t="s">
        <v>823</v>
      </c>
      <c r="D158" s="14">
        <v>2022</v>
      </c>
      <c r="E158" s="14" t="s">
        <v>626</v>
      </c>
      <c r="F158" s="14" t="s">
        <v>626</v>
      </c>
      <c r="G158" s="14" t="s">
        <v>815</v>
      </c>
      <c r="H158" s="14" t="s">
        <v>989</v>
      </c>
      <c r="I158" s="14" t="s">
        <v>738</v>
      </c>
      <c r="J158" s="14">
        <v>37.939860000000003</v>
      </c>
      <c r="K158" s="14">
        <v>23.69191</v>
      </c>
      <c r="L158" s="14">
        <v>22.41</v>
      </c>
      <c r="M158" s="14" t="s">
        <v>626</v>
      </c>
      <c r="N158" s="14">
        <v>0.4425</v>
      </c>
      <c r="O158" s="14" t="s">
        <v>626</v>
      </c>
      <c r="P158" s="14" t="s">
        <v>626</v>
      </c>
      <c r="Q158" s="14" t="s">
        <v>818</v>
      </c>
      <c r="R158" s="14" t="s">
        <v>846</v>
      </c>
      <c r="T158" s="15"/>
    </row>
    <row r="159" spans="1:20" s="14" customFormat="1">
      <c r="A159" s="14" t="s">
        <v>897</v>
      </c>
      <c r="B159" s="14">
        <v>17</v>
      </c>
      <c r="C159" s="14" t="s">
        <v>845</v>
      </c>
      <c r="D159" s="14">
        <v>2022</v>
      </c>
      <c r="E159" s="14" t="s">
        <v>626</v>
      </c>
      <c r="F159" s="14" t="s">
        <v>626</v>
      </c>
      <c r="G159" s="14" t="s">
        <v>815</v>
      </c>
      <c r="H159" s="14" t="s">
        <v>862</v>
      </c>
      <c r="I159" s="14" t="s">
        <v>743</v>
      </c>
      <c r="J159" s="14">
        <v>36.674880000000002</v>
      </c>
      <c r="K159" s="14">
        <v>28.048100000000002</v>
      </c>
      <c r="L159" s="14">
        <v>20.58</v>
      </c>
      <c r="M159" s="14" t="s">
        <v>626</v>
      </c>
      <c r="N159" s="14">
        <v>0.19059999999999999</v>
      </c>
      <c r="O159" s="14" t="s">
        <v>626</v>
      </c>
      <c r="P159" s="14" t="s">
        <v>626</v>
      </c>
      <c r="Q159" s="14" t="s">
        <v>818</v>
      </c>
      <c r="R159" s="14" t="s">
        <v>926</v>
      </c>
      <c r="T159" s="15"/>
    </row>
    <row r="160" spans="1:20" s="14" customFormat="1">
      <c r="A160" s="14" t="s">
        <v>935</v>
      </c>
      <c r="B160" s="14">
        <v>14</v>
      </c>
      <c r="C160" s="14" t="s">
        <v>853</v>
      </c>
      <c r="D160" s="14">
        <v>2022</v>
      </c>
      <c r="E160" s="14" t="s">
        <v>936</v>
      </c>
      <c r="F160" s="14">
        <v>2</v>
      </c>
      <c r="G160" s="14" t="s">
        <v>815</v>
      </c>
      <c r="H160" s="14" t="s">
        <v>757</v>
      </c>
      <c r="I160" s="14" t="s">
        <v>758</v>
      </c>
      <c r="J160" s="14">
        <v>37.797690000000003</v>
      </c>
      <c r="K160" s="14">
        <v>-0.79006900000000002</v>
      </c>
      <c r="L160" s="14">
        <v>27.79</v>
      </c>
      <c r="M160" s="14">
        <v>41.64</v>
      </c>
      <c r="N160" s="14">
        <v>0.63</v>
      </c>
      <c r="O160" s="14" t="s">
        <v>898</v>
      </c>
      <c r="P160" s="14" t="s">
        <v>904</v>
      </c>
      <c r="Q160" s="14" t="s">
        <v>818</v>
      </c>
      <c r="R160" s="14" t="s">
        <v>819</v>
      </c>
      <c r="T160" s="15"/>
    </row>
    <row r="161" spans="1:20" s="14" customFormat="1">
      <c r="A161" s="14" t="s">
        <v>935</v>
      </c>
      <c r="B161" s="14">
        <v>14</v>
      </c>
      <c r="C161" s="14" t="s">
        <v>853</v>
      </c>
      <c r="D161" s="14">
        <v>2022</v>
      </c>
      <c r="E161" s="14" t="s">
        <v>937</v>
      </c>
      <c r="F161" s="14">
        <v>1</v>
      </c>
      <c r="G161" s="14" t="s">
        <v>815</v>
      </c>
      <c r="H161" s="14" t="s">
        <v>757</v>
      </c>
      <c r="I161" s="14" t="s">
        <v>758</v>
      </c>
      <c r="J161" s="14">
        <v>37.702838</v>
      </c>
      <c r="K161" s="14">
        <v>-0.75029999999999997</v>
      </c>
      <c r="L161" s="14">
        <v>27.62</v>
      </c>
      <c r="M161" s="14">
        <v>41.69</v>
      </c>
      <c r="N161" s="14">
        <v>0.5</v>
      </c>
      <c r="O161" s="14" t="s">
        <v>898</v>
      </c>
      <c r="P161" s="14" t="s">
        <v>904</v>
      </c>
      <c r="Q161" s="14" t="s">
        <v>818</v>
      </c>
      <c r="R161" s="14" t="s">
        <v>819</v>
      </c>
      <c r="T161" s="15"/>
    </row>
    <row r="162" spans="1:20" s="14" customFormat="1">
      <c r="A162" s="14" t="s">
        <v>935</v>
      </c>
      <c r="B162" s="14">
        <v>15</v>
      </c>
      <c r="C162" s="14" t="s">
        <v>853</v>
      </c>
      <c r="D162" s="14">
        <v>2022</v>
      </c>
      <c r="E162" s="14" t="s">
        <v>938</v>
      </c>
      <c r="F162" s="14">
        <v>1</v>
      </c>
      <c r="G162" s="14" t="s">
        <v>815</v>
      </c>
      <c r="H162" s="14" t="s">
        <v>757</v>
      </c>
      <c r="I162" s="14" t="s">
        <v>758</v>
      </c>
      <c r="J162" s="14">
        <v>37.748033999999997</v>
      </c>
      <c r="K162" s="14">
        <v>-0.74619599999999997</v>
      </c>
      <c r="L162" s="14">
        <v>26.55</v>
      </c>
      <c r="M162" s="14">
        <v>40.33</v>
      </c>
      <c r="N162" s="14">
        <v>0.49</v>
      </c>
      <c r="O162" s="14" t="s">
        <v>898</v>
      </c>
      <c r="P162" s="14" t="s">
        <v>904</v>
      </c>
      <c r="Q162" s="14" t="s">
        <v>818</v>
      </c>
      <c r="R162" s="14" t="s">
        <v>819</v>
      </c>
      <c r="T162" s="15"/>
    </row>
    <row r="163" spans="1:20" s="14" customFormat="1">
      <c r="A163" s="14" t="s">
        <v>935</v>
      </c>
      <c r="B163" s="14">
        <v>13</v>
      </c>
      <c r="C163" s="14" t="s">
        <v>834</v>
      </c>
      <c r="D163" s="14">
        <v>2022</v>
      </c>
      <c r="E163" s="14" t="s">
        <v>939</v>
      </c>
      <c r="F163" s="14">
        <v>1</v>
      </c>
      <c r="G163" s="14" t="s">
        <v>815</v>
      </c>
      <c r="H163" s="14" t="s">
        <v>757</v>
      </c>
      <c r="I163" s="14" t="s">
        <v>758</v>
      </c>
      <c r="J163" s="14">
        <v>37.768686000000002</v>
      </c>
      <c r="K163" s="14">
        <v>-0.76502700000000001</v>
      </c>
      <c r="L163" s="14">
        <v>29.71</v>
      </c>
      <c r="M163" s="14">
        <v>42.43</v>
      </c>
      <c r="N163" s="14">
        <v>0.39</v>
      </c>
      <c r="O163" s="14" t="s">
        <v>898</v>
      </c>
      <c r="P163" s="14" t="s">
        <v>904</v>
      </c>
      <c r="Q163" s="14" t="s">
        <v>818</v>
      </c>
      <c r="R163" s="14" t="s">
        <v>819</v>
      </c>
      <c r="S163" s="15"/>
    </row>
    <row r="164" spans="1:20" s="14" customFormat="1">
      <c r="A164" s="14" t="s">
        <v>935</v>
      </c>
      <c r="B164" s="14">
        <v>23</v>
      </c>
      <c r="C164" s="14" t="s">
        <v>841</v>
      </c>
      <c r="D164" s="14">
        <v>2022</v>
      </c>
      <c r="E164" s="14" t="s">
        <v>940</v>
      </c>
      <c r="F164" s="14">
        <v>1</v>
      </c>
      <c r="G164" s="14" t="s">
        <v>815</v>
      </c>
      <c r="H164" s="14" t="s">
        <v>757</v>
      </c>
      <c r="I164" s="14" t="s">
        <v>758</v>
      </c>
      <c r="J164" s="14">
        <v>37.702838</v>
      </c>
      <c r="K164" s="14">
        <v>-0.75029999999999997</v>
      </c>
      <c r="L164" s="14">
        <v>29.21</v>
      </c>
      <c r="M164" s="14">
        <v>44.65</v>
      </c>
      <c r="N164" s="14">
        <v>0.92</v>
      </c>
      <c r="O164" s="14" t="s">
        <v>898</v>
      </c>
      <c r="P164" s="14" t="s">
        <v>904</v>
      </c>
      <c r="Q164" s="14" t="s">
        <v>818</v>
      </c>
      <c r="R164" s="14" t="s">
        <v>819</v>
      </c>
      <c r="S164" s="15"/>
    </row>
    <row r="165" spans="1:20" s="14" customFormat="1">
      <c r="A165" s="14" t="s">
        <v>935</v>
      </c>
      <c r="B165" s="14">
        <v>25</v>
      </c>
      <c r="C165" s="14" t="s">
        <v>841</v>
      </c>
      <c r="D165" s="14">
        <v>2022</v>
      </c>
      <c r="E165" s="14" t="s">
        <v>941</v>
      </c>
      <c r="F165" s="14">
        <v>1</v>
      </c>
      <c r="G165" s="14" t="s">
        <v>815</v>
      </c>
      <c r="H165" s="14" t="s">
        <v>757</v>
      </c>
      <c r="I165" s="14" t="s">
        <v>758</v>
      </c>
      <c r="J165" s="14">
        <v>37.650830999999997</v>
      </c>
      <c r="K165" s="14">
        <v>-0.72537099999999999</v>
      </c>
      <c r="L165" s="14">
        <v>29.52</v>
      </c>
      <c r="M165" s="14">
        <v>44.4</v>
      </c>
      <c r="N165" s="14">
        <v>1.28</v>
      </c>
      <c r="O165" s="14" t="s">
        <v>898</v>
      </c>
      <c r="P165" s="14" t="s">
        <v>904</v>
      </c>
      <c r="Q165" s="14" t="s">
        <v>818</v>
      </c>
      <c r="R165" s="14" t="s">
        <v>819</v>
      </c>
      <c r="S165" s="15"/>
    </row>
    <row r="166" spans="1:20" s="14" customFormat="1">
      <c r="A166" s="14" t="s">
        <v>942</v>
      </c>
      <c r="B166" s="14">
        <v>20</v>
      </c>
      <c r="C166" s="14" t="s">
        <v>841</v>
      </c>
      <c r="D166" s="14">
        <v>2023</v>
      </c>
      <c r="E166" s="14" t="s">
        <v>626</v>
      </c>
      <c r="F166" s="14" t="s">
        <v>626</v>
      </c>
      <c r="G166" s="14" t="s">
        <v>815</v>
      </c>
      <c r="H166" s="14" t="s">
        <v>943</v>
      </c>
      <c r="I166" s="14" t="s">
        <v>758</v>
      </c>
      <c r="J166" s="14">
        <v>37.571508999999999</v>
      </c>
      <c r="K166" s="14">
        <v>-1.2077830000000001</v>
      </c>
      <c r="L166" s="14">
        <v>27.86</v>
      </c>
      <c r="M166" s="14" t="s">
        <v>626</v>
      </c>
      <c r="N166" s="14">
        <v>9.7900000000000001E-2</v>
      </c>
      <c r="O166" s="14" t="s">
        <v>626</v>
      </c>
      <c r="P166" s="14" t="s">
        <v>626</v>
      </c>
      <c r="Q166" s="14" t="s">
        <v>818</v>
      </c>
      <c r="R166" s="14" t="s">
        <v>821</v>
      </c>
      <c r="S166" s="15"/>
    </row>
    <row r="167" spans="1:20" s="14" customFormat="1">
      <c r="A167" s="14" t="s">
        <v>944</v>
      </c>
      <c r="B167" s="14">
        <v>8</v>
      </c>
      <c r="C167" s="14" t="s">
        <v>834</v>
      </c>
      <c r="D167" s="14">
        <v>2023</v>
      </c>
      <c r="E167" s="14" t="s">
        <v>626</v>
      </c>
      <c r="F167" s="14" t="s">
        <v>626</v>
      </c>
      <c r="G167" s="14" t="s">
        <v>815</v>
      </c>
      <c r="H167" s="14" t="s">
        <v>757</v>
      </c>
      <c r="I167" s="14" t="s">
        <v>758</v>
      </c>
      <c r="J167" s="14">
        <v>37.79</v>
      </c>
      <c r="K167" s="14">
        <v>-0.78</v>
      </c>
      <c r="L167" s="14">
        <v>29.34</v>
      </c>
      <c r="M167" s="14">
        <v>43.5</v>
      </c>
      <c r="N167" s="14">
        <v>0.41</v>
      </c>
      <c r="O167" s="14" t="s">
        <v>626</v>
      </c>
      <c r="P167" s="14" t="s">
        <v>904</v>
      </c>
      <c r="Q167" s="14" t="s">
        <v>818</v>
      </c>
      <c r="R167" s="14" t="s">
        <v>819</v>
      </c>
      <c r="S167" s="15"/>
    </row>
    <row r="168" spans="1:20" s="14" customFormat="1">
      <c r="A168" s="14" t="s">
        <v>944</v>
      </c>
      <c r="B168" s="14">
        <v>6</v>
      </c>
      <c r="C168" s="14" t="s">
        <v>834</v>
      </c>
      <c r="D168" s="14">
        <v>2023</v>
      </c>
      <c r="E168" s="14" t="s">
        <v>626</v>
      </c>
      <c r="F168" s="14" t="s">
        <v>626</v>
      </c>
      <c r="G168" s="14" t="s">
        <v>815</v>
      </c>
      <c r="H168" s="14" t="s">
        <v>757</v>
      </c>
      <c r="I168" s="14" t="s">
        <v>758</v>
      </c>
      <c r="J168" s="14">
        <v>37.79</v>
      </c>
      <c r="K168" s="14">
        <v>-0.78</v>
      </c>
      <c r="L168" s="14">
        <v>29.34</v>
      </c>
      <c r="M168" s="14">
        <v>43.5</v>
      </c>
      <c r="N168" s="14">
        <v>0.41</v>
      </c>
      <c r="O168" s="14" t="s">
        <v>626</v>
      </c>
      <c r="P168" s="14" t="s">
        <v>904</v>
      </c>
      <c r="Q168" s="14" t="s">
        <v>818</v>
      </c>
      <c r="R168" s="14" t="s">
        <v>819</v>
      </c>
      <c r="S168" s="15"/>
    </row>
    <row r="169" spans="1:20" s="14" customFormat="1">
      <c r="A169" s="14" t="s">
        <v>935</v>
      </c>
      <c r="B169" s="14">
        <v>3</v>
      </c>
      <c r="C169" s="14" t="s">
        <v>845</v>
      </c>
      <c r="D169" s="14">
        <v>2023</v>
      </c>
      <c r="E169" s="14" t="s">
        <v>945</v>
      </c>
      <c r="F169" s="14">
        <v>1</v>
      </c>
      <c r="G169" s="14" t="s">
        <v>815</v>
      </c>
      <c r="H169" s="14" t="s">
        <v>757</v>
      </c>
      <c r="I169" s="14" t="s">
        <v>758</v>
      </c>
      <c r="J169" s="14">
        <v>37.797575000000002</v>
      </c>
      <c r="K169" s="14">
        <v>-0.77250300000000005</v>
      </c>
      <c r="L169" s="14">
        <v>24.62</v>
      </c>
      <c r="M169" s="14">
        <v>42.33</v>
      </c>
      <c r="N169" s="14">
        <v>1.4999999999999999E-2</v>
      </c>
      <c r="O169" s="14" t="s">
        <v>898</v>
      </c>
      <c r="P169" s="14" t="s">
        <v>904</v>
      </c>
      <c r="Q169" s="14" t="s">
        <v>818</v>
      </c>
      <c r="R169" s="14" t="s">
        <v>819</v>
      </c>
      <c r="S169" s="15"/>
    </row>
    <row r="170" spans="1:20" s="14" customFormat="1">
      <c r="A170" s="14" t="s">
        <v>935</v>
      </c>
      <c r="B170" s="14">
        <v>5</v>
      </c>
      <c r="C170" s="14" t="s">
        <v>853</v>
      </c>
      <c r="D170" s="14">
        <v>2023</v>
      </c>
      <c r="E170" s="14" t="s">
        <v>946</v>
      </c>
      <c r="F170" s="14">
        <v>1</v>
      </c>
      <c r="G170" s="14" t="s">
        <v>815</v>
      </c>
      <c r="H170" s="14" t="s">
        <v>757</v>
      </c>
      <c r="I170" s="14" t="s">
        <v>758</v>
      </c>
      <c r="J170" s="14">
        <v>37.64873</v>
      </c>
      <c r="K170" s="14">
        <v>-0.73232600000000003</v>
      </c>
      <c r="L170" s="14">
        <v>24.3</v>
      </c>
      <c r="M170" s="14">
        <v>42.26</v>
      </c>
      <c r="N170" s="14">
        <v>0.11</v>
      </c>
      <c r="O170" s="14" t="s">
        <v>898</v>
      </c>
      <c r="P170" s="14" t="s">
        <v>904</v>
      </c>
      <c r="Q170" s="14" t="s">
        <v>818</v>
      </c>
      <c r="R170" s="14" t="s">
        <v>819</v>
      </c>
      <c r="S170" s="15"/>
    </row>
    <row r="171" spans="1:20" s="14" customFormat="1">
      <c r="A171" s="14" t="s">
        <v>935</v>
      </c>
      <c r="B171" s="14">
        <v>5</v>
      </c>
      <c r="C171" s="14" t="s">
        <v>853</v>
      </c>
      <c r="D171" s="14">
        <v>2023</v>
      </c>
      <c r="E171" s="14" t="s">
        <v>947</v>
      </c>
      <c r="F171" s="14">
        <v>5</v>
      </c>
      <c r="G171" s="14" t="s">
        <v>815</v>
      </c>
      <c r="H171" s="14" t="s">
        <v>757</v>
      </c>
      <c r="I171" s="14" t="s">
        <v>758</v>
      </c>
      <c r="J171" s="14">
        <v>37.722956000000003</v>
      </c>
      <c r="K171" s="14">
        <v>-0.75006499999999998</v>
      </c>
      <c r="L171" s="14">
        <v>24.47</v>
      </c>
      <c r="M171" s="14">
        <v>42.93</v>
      </c>
      <c r="N171" s="14">
        <v>0.05</v>
      </c>
      <c r="O171" s="14" t="s">
        <v>898</v>
      </c>
      <c r="P171" s="14" t="s">
        <v>904</v>
      </c>
      <c r="Q171" s="14" t="s">
        <v>818</v>
      </c>
      <c r="R171" s="14" t="s">
        <v>819</v>
      </c>
      <c r="S171" s="15"/>
    </row>
    <row r="172" spans="1:20" s="14" customFormat="1">
      <c r="A172" s="14" t="s">
        <v>935</v>
      </c>
      <c r="B172" s="14">
        <v>5</v>
      </c>
      <c r="C172" s="14" t="s">
        <v>853</v>
      </c>
      <c r="D172" s="14">
        <v>2023</v>
      </c>
      <c r="E172" s="14" t="s">
        <v>948</v>
      </c>
      <c r="F172" s="14">
        <v>1</v>
      </c>
      <c r="G172" s="14" t="s">
        <v>815</v>
      </c>
      <c r="H172" s="14" t="s">
        <v>757</v>
      </c>
      <c r="I172" s="14" t="s">
        <v>758</v>
      </c>
      <c r="J172" s="14">
        <v>37.750104</v>
      </c>
      <c r="K172" s="14">
        <v>-0.75222800000000001</v>
      </c>
      <c r="L172" s="14">
        <v>24.63</v>
      </c>
      <c r="M172" s="14">
        <v>42.63</v>
      </c>
      <c r="N172" s="14">
        <v>7.0000000000000007E-2</v>
      </c>
      <c r="O172" s="14" t="s">
        <v>898</v>
      </c>
      <c r="P172" s="14" t="s">
        <v>904</v>
      </c>
      <c r="Q172" s="14" t="s">
        <v>818</v>
      </c>
      <c r="R172" s="14" t="s">
        <v>819</v>
      </c>
      <c r="S172" s="15"/>
    </row>
    <row r="173" spans="1:20" s="14" customFormat="1">
      <c r="A173" s="14" t="s">
        <v>935</v>
      </c>
      <c r="B173" s="14">
        <v>5</v>
      </c>
      <c r="C173" s="14" t="s">
        <v>853</v>
      </c>
      <c r="D173" s="14">
        <v>2023</v>
      </c>
      <c r="E173" s="14" t="s">
        <v>949</v>
      </c>
      <c r="F173" s="14">
        <v>3</v>
      </c>
      <c r="G173" s="14" t="s">
        <v>815</v>
      </c>
      <c r="H173" s="14" t="s">
        <v>757</v>
      </c>
      <c r="I173" s="14" t="s">
        <v>758</v>
      </c>
      <c r="J173" s="14">
        <v>37.768686000000002</v>
      </c>
      <c r="K173" s="14">
        <v>-0.76502700000000001</v>
      </c>
      <c r="L173" s="14">
        <v>24.57</v>
      </c>
      <c r="M173" s="14">
        <v>42.34</v>
      </c>
      <c r="N173" s="14">
        <v>0.11</v>
      </c>
      <c r="O173" s="14" t="s">
        <v>898</v>
      </c>
      <c r="P173" s="14" t="s">
        <v>904</v>
      </c>
      <c r="Q173" s="14" t="s">
        <v>818</v>
      </c>
      <c r="R173" s="14" t="s">
        <v>819</v>
      </c>
      <c r="S173" s="15"/>
    </row>
    <row r="174" spans="1:20" s="14" customFormat="1">
      <c r="A174" s="14" t="s">
        <v>935</v>
      </c>
      <c r="B174" s="14">
        <v>5</v>
      </c>
      <c r="C174" s="14" t="s">
        <v>853</v>
      </c>
      <c r="D174" s="14">
        <v>2023</v>
      </c>
      <c r="E174" s="14" t="s">
        <v>950</v>
      </c>
      <c r="F174" s="14">
        <v>8</v>
      </c>
      <c r="G174" s="14" t="s">
        <v>815</v>
      </c>
      <c r="H174" s="14" t="s">
        <v>757</v>
      </c>
      <c r="I174" s="14" t="s">
        <v>758</v>
      </c>
      <c r="J174" s="14">
        <v>37.797575000000002</v>
      </c>
      <c r="K174" s="14">
        <v>-0.77250300000000005</v>
      </c>
      <c r="L174" s="14">
        <v>25.96</v>
      </c>
      <c r="M174" s="14">
        <v>42.9</v>
      </c>
      <c r="N174" s="14">
        <v>0.18</v>
      </c>
      <c r="O174" s="14" t="s">
        <v>898</v>
      </c>
      <c r="P174" s="14" t="s">
        <v>904</v>
      </c>
      <c r="Q174" s="14" t="s">
        <v>818</v>
      </c>
      <c r="R174" s="14" t="s">
        <v>819</v>
      </c>
      <c r="S174" s="15"/>
    </row>
    <row r="175" spans="1:20" s="14" customFormat="1">
      <c r="A175" s="14" t="s">
        <v>935</v>
      </c>
      <c r="B175" s="14">
        <v>3</v>
      </c>
      <c r="C175" s="14" t="s">
        <v>834</v>
      </c>
      <c r="D175" s="14">
        <v>2023</v>
      </c>
      <c r="E175" s="14" t="s">
        <v>951</v>
      </c>
      <c r="F175" s="14">
        <v>16</v>
      </c>
      <c r="G175" s="14" t="s">
        <v>815</v>
      </c>
      <c r="H175" s="14" t="s">
        <v>757</v>
      </c>
      <c r="I175" s="14" t="s">
        <v>758</v>
      </c>
      <c r="J175" s="14">
        <v>37.64873</v>
      </c>
      <c r="K175" s="14">
        <v>-0.73232600000000003</v>
      </c>
      <c r="L175" s="14">
        <v>29.69</v>
      </c>
      <c r="M175" s="14">
        <v>43.28</v>
      </c>
      <c r="N175" s="14">
        <v>7.0000000000000007E-2</v>
      </c>
      <c r="O175" s="14" t="s">
        <v>898</v>
      </c>
      <c r="P175" s="14" t="s">
        <v>904</v>
      </c>
      <c r="Q175" s="14" t="s">
        <v>818</v>
      </c>
      <c r="R175" s="14" t="s">
        <v>819</v>
      </c>
      <c r="S175" s="15"/>
    </row>
    <row r="176" spans="1:20" s="14" customFormat="1">
      <c r="A176" s="14" t="s">
        <v>935</v>
      </c>
      <c r="B176" s="14">
        <v>3</v>
      </c>
      <c r="C176" s="14" t="s">
        <v>834</v>
      </c>
      <c r="D176" s="14">
        <v>2023</v>
      </c>
      <c r="E176" s="14" t="s">
        <v>948</v>
      </c>
      <c r="F176" s="14">
        <v>1</v>
      </c>
      <c r="G176" s="14" t="s">
        <v>815</v>
      </c>
      <c r="H176" s="14" t="s">
        <v>757</v>
      </c>
      <c r="I176" s="14" t="s">
        <v>758</v>
      </c>
      <c r="J176" s="14">
        <v>37.722956000000003</v>
      </c>
      <c r="K176" s="14">
        <v>-0.75006499999999998</v>
      </c>
      <c r="L176" s="14">
        <v>29.71</v>
      </c>
      <c r="M176" s="14">
        <v>43.22</v>
      </c>
      <c r="N176" s="14">
        <v>0.1</v>
      </c>
      <c r="O176" s="14" t="s">
        <v>898</v>
      </c>
      <c r="P176" s="14" t="s">
        <v>904</v>
      </c>
      <c r="Q176" s="14" t="s">
        <v>818</v>
      </c>
      <c r="R176" s="14" t="s">
        <v>819</v>
      </c>
      <c r="S176" s="15"/>
    </row>
    <row r="177" spans="1:20" s="14" customFormat="1">
      <c r="A177" s="14" t="s">
        <v>935</v>
      </c>
      <c r="B177" s="14">
        <v>3</v>
      </c>
      <c r="C177" s="14" t="s">
        <v>834</v>
      </c>
      <c r="D177" s="14">
        <v>2023</v>
      </c>
      <c r="E177" s="14" t="s">
        <v>946</v>
      </c>
      <c r="F177" s="14">
        <v>1</v>
      </c>
      <c r="G177" s="14" t="s">
        <v>815</v>
      </c>
      <c r="H177" s="14" t="s">
        <v>757</v>
      </c>
      <c r="I177" s="14" t="s">
        <v>758</v>
      </c>
      <c r="J177" s="14">
        <v>37.750104</v>
      </c>
      <c r="K177" s="14">
        <v>-0.75222800000000001</v>
      </c>
      <c r="L177" s="14">
        <v>29.66</v>
      </c>
      <c r="M177" s="14">
        <v>42.67</v>
      </c>
      <c r="N177" s="14">
        <v>0.09</v>
      </c>
      <c r="O177" s="14" t="s">
        <v>898</v>
      </c>
      <c r="P177" s="14" t="s">
        <v>904</v>
      </c>
      <c r="Q177" s="14" t="s">
        <v>818</v>
      </c>
      <c r="R177" s="14" t="s">
        <v>819</v>
      </c>
      <c r="S177" s="15"/>
    </row>
    <row r="178" spans="1:20" s="14" customFormat="1">
      <c r="A178" s="14" t="s">
        <v>935</v>
      </c>
      <c r="B178" s="14">
        <v>3</v>
      </c>
      <c r="C178" s="14" t="s">
        <v>834</v>
      </c>
      <c r="D178" s="14">
        <v>2023</v>
      </c>
      <c r="E178" s="14" t="s">
        <v>952</v>
      </c>
      <c r="F178" s="14">
        <v>7</v>
      </c>
      <c r="G178" s="14" t="s">
        <v>815</v>
      </c>
      <c r="H178" s="14" t="s">
        <v>757</v>
      </c>
      <c r="I178" s="14" t="s">
        <v>758</v>
      </c>
      <c r="J178" s="14">
        <v>37.768686000000002</v>
      </c>
      <c r="K178" s="14">
        <v>-0.76502700000000001</v>
      </c>
      <c r="L178" s="14">
        <v>29.48</v>
      </c>
      <c r="M178" s="14">
        <v>42.45</v>
      </c>
      <c r="N178" s="14">
        <v>0.09</v>
      </c>
      <c r="O178" s="14" t="s">
        <v>898</v>
      </c>
      <c r="P178" s="14" t="s">
        <v>904</v>
      </c>
      <c r="Q178" s="14" t="s">
        <v>818</v>
      </c>
      <c r="R178" s="14" t="s">
        <v>819</v>
      </c>
      <c r="S178" s="15"/>
    </row>
    <row r="179" spans="1:20" s="14" customFormat="1">
      <c r="A179" s="14" t="s">
        <v>935</v>
      </c>
      <c r="B179" s="14">
        <v>3</v>
      </c>
      <c r="C179" s="14" t="s">
        <v>834</v>
      </c>
      <c r="D179" s="14">
        <v>2023</v>
      </c>
      <c r="E179" s="14" t="s">
        <v>953</v>
      </c>
      <c r="F179" s="14">
        <v>22</v>
      </c>
      <c r="G179" s="14" t="s">
        <v>815</v>
      </c>
      <c r="H179" s="14" t="s">
        <v>757</v>
      </c>
      <c r="I179" s="14" t="s">
        <v>758</v>
      </c>
      <c r="J179" s="14">
        <v>37.797575000000002</v>
      </c>
      <c r="K179" s="14">
        <v>-0.77250300000000005</v>
      </c>
      <c r="L179" s="14">
        <v>30.53</v>
      </c>
      <c r="M179" s="14">
        <v>42.73</v>
      </c>
      <c r="N179" s="14">
        <v>0.01</v>
      </c>
      <c r="O179" s="14" t="s">
        <v>898</v>
      </c>
      <c r="P179" s="14" t="s">
        <v>904</v>
      </c>
      <c r="Q179" s="14" t="s">
        <v>818</v>
      </c>
      <c r="R179" s="14" t="s">
        <v>819</v>
      </c>
      <c r="T179" s="15"/>
    </row>
    <row r="180" spans="1:20" s="14" customFormat="1">
      <c r="A180" s="14" t="s">
        <v>935</v>
      </c>
      <c r="B180" s="14">
        <v>1</v>
      </c>
      <c r="C180" s="14" t="s">
        <v>841</v>
      </c>
      <c r="D180" s="14">
        <v>2023</v>
      </c>
      <c r="E180" s="14" t="s">
        <v>954</v>
      </c>
      <c r="F180" s="14">
        <v>3</v>
      </c>
      <c r="G180" s="14" t="s">
        <v>815</v>
      </c>
      <c r="H180" s="14" t="s">
        <v>757</v>
      </c>
      <c r="I180" s="14" t="s">
        <v>758</v>
      </c>
      <c r="J180" s="14">
        <v>37.64873</v>
      </c>
      <c r="K180" s="14">
        <v>-0.73232600000000003</v>
      </c>
      <c r="L180" s="14">
        <v>31.35</v>
      </c>
      <c r="M180" s="14">
        <v>43.76</v>
      </c>
      <c r="N180" s="14">
        <v>0.2</v>
      </c>
      <c r="O180" s="14" t="s">
        <v>898</v>
      </c>
      <c r="P180" s="14" t="s">
        <v>904</v>
      </c>
      <c r="Q180" s="14" t="s">
        <v>818</v>
      </c>
      <c r="R180" s="14" t="s">
        <v>819</v>
      </c>
      <c r="T180" s="15"/>
    </row>
    <row r="181" spans="1:20">
      <c r="A181" s="14" t="s">
        <v>935</v>
      </c>
      <c r="B181" s="14">
        <v>1</v>
      </c>
      <c r="C181" s="14" t="s">
        <v>841</v>
      </c>
      <c r="D181" s="14">
        <v>2023</v>
      </c>
      <c r="E181" s="14" t="s">
        <v>955</v>
      </c>
      <c r="F181" s="14">
        <v>1</v>
      </c>
      <c r="G181" s="14" t="s">
        <v>815</v>
      </c>
      <c r="H181" s="14" t="s">
        <v>757</v>
      </c>
      <c r="I181" s="14" t="s">
        <v>758</v>
      </c>
      <c r="J181" s="14">
        <v>37.750104</v>
      </c>
      <c r="K181" s="14">
        <v>-0.75222800000000001</v>
      </c>
      <c r="L181" s="14">
        <v>31.51</v>
      </c>
      <c r="M181" s="14">
        <v>43.19</v>
      </c>
      <c r="N181" s="14">
        <v>0.27</v>
      </c>
      <c r="O181" s="14" t="s">
        <v>898</v>
      </c>
      <c r="P181" s="14" t="s">
        <v>904</v>
      </c>
      <c r="Q181" s="14" t="s">
        <v>818</v>
      </c>
      <c r="R181" s="14" t="s">
        <v>819</v>
      </c>
    </row>
    <row r="182" spans="1:20">
      <c r="A182" s="14" t="s">
        <v>897</v>
      </c>
      <c r="B182" s="14">
        <v>25</v>
      </c>
      <c r="C182" s="14" t="s">
        <v>823</v>
      </c>
      <c r="D182" s="14">
        <v>2023</v>
      </c>
      <c r="E182" s="14" t="s">
        <v>626</v>
      </c>
      <c r="F182" s="14" t="s">
        <v>626</v>
      </c>
      <c r="G182" s="14" t="s">
        <v>815</v>
      </c>
      <c r="H182" s="14" t="s">
        <v>931</v>
      </c>
      <c r="I182" s="14" t="s">
        <v>754</v>
      </c>
      <c r="J182" s="14">
        <v>35.00141</v>
      </c>
      <c r="K182" s="14">
        <v>34.068510000000003</v>
      </c>
      <c r="L182" s="14">
        <v>26.84</v>
      </c>
      <c r="M182" s="14" t="s">
        <v>626</v>
      </c>
      <c r="N182" s="14">
        <v>0.1166</v>
      </c>
      <c r="O182" s="14" t="s">
        <v>626</v>
      </c>
      <c r="P182" s="14" t="s">
        <v>626</v>
      </c>
      <c r="Q182" s="14" t="s">
        <v>818</v>
      </c>
      <c r="R182" s="14" t="s">
        <v>821</v>
      </c>
    </row>
    <row r="183" spans="1:20">
      <c r="A183" s="14" t="s">
        <v>897</v>
      </c>
      <c r="B183" s="14">
        <v>14</v>
      </c>
      <c r="C183" s="14" t="s">
        <v>858</v>
      </c>
      <c r="D183" s="14">
        <v>2023</v>
      </c>
      <c r="E183" s="14" t="s">
        <v>626</v>
      </c>
      <c r="F183" s="14" t="s">
        <v>626</v>
      </c>
      <c r="G183" s="14" t="s">
        <v>815</v>
      </c>
      <c r="H183" s="14" t="s">
        <v>956</v>
      </c>
      <c r="I183" s="14" t="s">
        <v>738</v>
      </c>
      <c r="J183" s="14">
        <v>36.176580000000001</v>
      </c>
      <c r="K183" s="14">
        <v>28.099540000000001</v>
      </c>
      <c r="L183" s="14">
        <v>28.3</v>
      </c>
      <c r="M183" s="14" t="s">
        <v>626</v>
      </c>
      <c r="N183" s="14">
        <v>8.2100000000000006E-2</v>
      </c>
      <c r="O183" s="14" t="s">
        <v>626</v>
      </c>
      <c r="P183" s="14" t="s">
        <v>626</v>
      </c>
      <c r="Q183" s="14" t="s">
        <v>818</v>
      </c>
      <c r="R183" s="14" t="s">
        <v>821</v>
      </c>
    </row>
    <row r="184" spans="1:20">
      <c r="A184" s="14" t="s">
        <v>957</v>
      </c>
      <c r="B184" s="14">
        <v>23</v>
      </c>
      <c r="C184" s="14" t="s">
        <v>900</v>
      </c>
      <c r="D184" s="14">
        <v>2023</v>
      </c>
      <c r="E184" s="14" t="s">
        <v>626</v>
      </c>
      <c r="F184" s="14">
        <v>100</v>
      </c>
      <c r="G184" s="14" t="s">
        <v>815</v>
      </c>
      <c r="H184" s="14" t="s">
        <v>958</v>
      </c>
      <c r="I184" s="14" t="s">
        <v>758</v>
      </c>
      <c r="J184" s="14">
        <v>36.814413999999999</v>
      </c>
      <c r="K184" s="14">
        <v>-2.5611760000000001</v>
      </c>
      <c r="L184" s="14">
        <v>28.88</v>
      </c>
      <c r="M184" s="14" t="s">
        <v>626</v>
      </c>
      <c r="N184" s="14">
        <v>2.2231000000000001</v>
      </c>
      <c r="O184" s="14" t="s">
        <v>626</v>
      </c>
      <c r="P184" s="14" t="s">
        <v>626</v>
      </c>
      <c r="Q184" s="14" t="s">
        <v>818</v>
      </c>
      <c r="R184" s="14" t="s">
        <v>846</v>
      </c>
    </row>
    <row r="185" spans="1:20">
      <c r="A185" s="14" t="s">
        <v>942</v>
      </c>
      <c r="B185" s="14">
        <v>15</v>
      </c>
      <c r="C185" s="14" t="s">
        <v>841</v>
      </c>
      <c r="D185" s="14">
        <v>2024</v>
      </c>
      <c r="E185" s="14" t="s">
        <v>626</v>
      </c>
      <c r="F185" s="14" t="s">
        <v>884</v>
      </c>
      <c r="G185" s="14" t="s">
        <v>815</v>
      </c>
      <c r="H185" s="14" t="s">
        <v>958</v>
      </c>
      <c r="I185" s="14" t="s">
        <v>758</v>
      </c>
      <c r="J185" s="14">
        <v>36.814706000000001</v>
      </c>
      <c r="K185" s="14">
        <v>-2.561086</v>
      </c>
      <c r="L185" s="14">
        <v>27.57</v>
      </c>
      <c r="M185" s="14" t="s">
        <v>626</v>
      </c>
      <c r="N185" s="14">
        <v>0.184</v>
      </c>
      <c r="O185" s="14" t="s">
        <v>626</v>
      </c>
      <c r="P185" s="14" t="s">
        <v>923</v>
      </c>
      <c r="Q185" s="14" t="s">
        <v>818</v>
      </c>
      <c r="R185" s="14" t="s">
        <v>846</v>
      </c>
    </row>
    <row r="186" spans="1:20">
      <c r="A186" s="14" t="s">
        <v>874</v>
      </c>
      <c r="B186" s="14">
        <v>24</v>
      </c>
      <c r="C186" s="14" t="s">
        <v>845</v>
      </c>
      <c r="D186" s="14">
        <v>2024</v>
      </c>
      <c r="E186" s="14" t="s">
        <v>626</v>
      </c>
      <c r="F186" s="14" t="s">
        <v>626</v>
      </c>
      <c r="G186" s="14" t="s">
        <v>815</v>
      </c>
      <c r="H186" s="14" t="s">
        <v>925</v>
      </c>
      <c r="I186" s="14" t="s">
        <v>738</v>
      </c>
      <c r="J186" s="14">
        <v>38.434350000000002</v>
      </c>
      <c r="K186" s="14">
        <v>22.418479999999999</v>
      </c>
      <c r="L186" s="14">
        <v>19.27</v>
      </c>
      <c r="M186" s="14" t="s">
        <v>626</v>
      </c>
      <c r="N186" s="14">
        <v>0.4425</v>
      </c>
      <c r="O186" s="14" t="s">
        <v>626</v>
      </c>
      <c r="P186" s="14" t="s">
        <v>626</v>
      </c>
      <c r="Q186" s="14" t="s">
        <v>818</v>
      </c>
      <c r="R186" s="14" t="s">
        <v>846</v>
      </c>
    </row>
    <row r="187" spans="1:20">
      <c r="A187" s="14" t="s">
        <v>874</v>
      </c>
      <c r="B187" s="14">
        <v>11</v>
      </c>
      <c r="C187" s="14" t="s">
        <v>841</v>
      </c>
      <c r="D187" s="14">
        <v>2024</v>
      </c>
      <c r="E187" s="14" t="s">
        <v>626</v>
      </c>
      <c r="F187" s="14" t="s">
        <v>626</v>
      </c>
      <c r="G187" s="14" t="s">
        <v>815</v>
      </c>
      <c r="H187" s="14" t="s">
        <v>855</v>
      </c>
      <c r="I187" s="14" t="s">
        <v>738</v>
      </c>
      <c r="J187" s="14">
        <v>37.008150000000001</v>
      </c>
      <c r="K187" s="14">
        <v>25.231929999999998</v>
      </c>
      <c r="L187" s="14">
        <v>26.11</v>
      </c>
      <c r="M187" s="14" t="s">
        <v>626</v>
      </c>
      <c r="N187" s="14">
        <v>0.1208</v>
      </c>
      <c r="O187" s="14" t="s">
        <v>626</v>
      </c>
      <c r="P187" s="14" t="s">
        <v>626</v>
      </c>
      <c r="Q187" s="14" t="s">
        <v>832</v>
      </c>
      <c r="R187" s="14"/>
    </row>
    <row r="188" spans="1:20">
      <c r="A188" s="14" t="s">
        <v>874</v>
      </c>
      <c r="B188" s="14">
        <v>22</v>
      </c>
      <c r="C188" s="14" t="s">
        <v>858</v>
      </c>
      <c r="D188" s="14">
        <v>2024</v>
      </c>
      <c r="E188" s="14" t="s">
        <v>626</v>
      </c>
      <c r="F188" s="14" t="s">
        <v>626</v>
      </c>
      <c r="G188" s="14" t="s">
        <v>815</v>
      </c>
      <c r="H188" s="14" t="s">
        <v>990</v>
      </c>
      <c r="I188" s="14" t="s">
        <v>738</v>
      </c>
      <c r="J188" s="14">
        <v>37.781469999999999</v>
      </c>
      <c r="K188" s="14">
        <v>20.898</v>
      </c>
      <c r="L188" s="14">
        <v>27.43</v>
      </c>
      <c r="M188" s="14" t="s">
        <v>626</v>
      </c>
      <c r="N188" s="14">
        <v>0.1087</v>
      </c>
      <c r="O188" s="14" t="s">
        <v>626</v>
      </c>
      <c r="P188" s="14" t="s">
        <v>626</v>
      </c>
      <c r="Q188" s="14" t="s">
        <v>818</v>
      </c>
      <c r="R188" s="14" t="s">
        <v>846</v>
      </c>
    </row>
    <row r="189" spans="1:20">
      <c r="A189" s="14" t="s">
        <v>897</v>
      </c>
      <c r="B189" s="14">
        <v>12</v>
      </c>
      <c r="C189" s="14" t="s">
        <v>858</v>
      </c>
      <c r="D189" s="14">
        <v>2024</v>
      </c>
      <c r="E189" s="14" t="s">
        <v>626</v>
      </c>
      <c r="F189" s="14" t="s">
        <v>626</v>
      </c>
      <c r="G189" s="14" t="s">
        <v>815</v>
      </c>
      <c r="H189" s="14" t="s">
        <v>986</v>
      </c>
      <c r="I189" s="14" t="s">
        <v>738</v>
      </c>
      <c r="J189" s="14">
        <v>36.075049999999997</v>
      </c>
      <c r="K189" s="14">
        <v>28.08042</v>
      </c>
      <c r="L189" s="14">
        <v>27.57</v>
      </c>
      <c r="M189" s="14" t="s">
        <v>626</v>
      </c>
      <c r="N189" s="14">
        <v>9.1200000000000003E-2</v>
      </c>
      <c r="O189" s="14" t="s">
        <v>626</v>
      </c>
      <c r="P189" s="14" t="s">
        <v>626</v>
      </c>
      <c r="Q189" s="14" t="s">
        <v>818</v>
      </c>
      <c r="R189" s="14" t="s">
        <v>821</v>
      </c>
    </row>
    <row r="190" spans="1:20">
      <c r="A190" s="14" t="s">
        <v>897</v>
      </c>
      <c r="B190" s="14">
        <v>27</v>
      </c>
      <c r="C190" s="14" t="s">
        <v>834</v>
      </c>
      <c r="D190" s="14">
        <v>2024</v>
      </c>
      <c r="E190" s="14" t="s">
        <v>626</v>
      </c>
      <c r="F190" s="14" t="s">
        <v>626</v>
      </c>
      <c r="G190" s="14" t="s">
        <v>815</v>
      </c>
      <c r="H190" s="14" t="s">
        <v>959</v>
      </c>
      <c r="I190" s="14" t="s">
        <v>742</v>
      </c>
      <c r="J190" s="14">
        <v>32.497459999999997</v>
      </c>
      <c r="K190" s="14">
        <v>34.88917</v>
      </c>
      <c r="L190" s="14">
        <v>29.17</v>
      </c>
      <c r="M190" s="14" t="s">
        <v>626</v>
      </c>
      <c r="N190" s="14">
        <v>3.9300000000000002E-2</v>
      </c>
      <c r="O190" s="14" t="s">
        <v>626</v>
      </c>
      <c r="P190" s="14" t="s">
        <v>626</v>
      </c>
      <c r="Q190" s="14" t="s">
        <v>832</v>
      </c>
      <c r="R190" s="14"/>
    </row>
    <row r="191" spans="1:20">
      <c r="A191" s="14" t="s">
        <v>897</v>
      </c>
      <c r="B191" s="14">
        <v>1</v>
      </c>
      <c r="C191" s="14" t="s">
        <v>845</v>
      </c>
      <c r="D191" s="14">
        <v>2024</v>
      </c>
      <c r="E191" s="14" t="s">
        <v>626</v>
      </c>
      <c r="F191" s="14" t="s">
        <v>626</v>
      </c>
      <c r="G191" s="14" t="s">
        <v>815</v>
      </c>
      <c r="H191" s="14" t="s">
        <v>985</v>
      </c>
      <c r="I191" s="14" t="s">
        <v>745</v>
      </c>
      <c r="J191" s="14">
        <v>35.94699</v>
      </c>
      <c r="K191" s="14">
        <v>14.42431</v>
      </c>
      <c r="L191" s="14">
        <v>19.27</v>
      </c>
      <c r="M191" s="14" t="s">
        <v>626</v>
      </c>
      <c r="N191" s="14">
        <v>0.184</v>
      </c>
      <c r="O191" s="14" t="s">
        <v>626</v>
      </c>
      <c r="P191" s="14" t="s">
        <v>626</v>
      </c>
      <c r="Q191" s="14" t="s">
        <v>818</v>
      </c>
      <c r="R191" s="14" t="s">
        <v>930</v>
      </c>
    </row>
    <row r="192" spans="1:20">
      <c r="A192" s="14" t="s">
        <v>960</v>
      </c>
      <c r="B192" s="14">
        <v>23</v>
      </c>
      <c r="C192" s="14" t="s">
        <v>823</v>
      </c>
      <c r="D192" s="14">
        <v>2024</v>
      </c>
      <c r="E192" s="14" t="s">
        <v>626</v>
      </c>
      <c r="F192" s="14">
        <v>1</v>
      </c>
      <c r="G192" s="14" t="s">
        <v>815</v>
      </c>
      <c r="H192" s="14" t="s">
        <v>757</v>
      </c>
      <c r="I192" s="14" t="s">
        <v>758</v>
      </c>
      <c r="J192" s="14">
        <v>37.64873</v>
      </c>
      <c r="K192" s="14">
        <v>-0.73232600000000003</v>
      </c>
      <c r="L192" s="14">
        <v>21.408272727272699</v>
      </c>
      <c r="M192" s="14">
        <v>47.37</v>
      </c>
      <c r="N192" s="14">
        <v>0.50958000000000003</v>
      </c>
      <c r="O192" s="14" t="s">
        <v>626</v>
      </c>
      <c r="P192" s="14" t="s">
        <v>626</v>
      </c>
      <c r="Q192" s="14" t="s">
        <v>818</v>
      </c>
      <c r="R192" s="14" t="s">
        <v>819</v>
      </c>
    </row>
    <row r="193" spans="1:18">
      <c r="A193" s="14" t="s">
        <v>935</v>
      </c>
      <c r="B193" s="14">
        <v>4</v>
      </c>
      <c r="C193" s="14" t="s">
        <v>853</v>
      </c>
      <c r="D193" s="14">
        <v>2024</v>
      </c>
      <c r="E193" s="14" t="s">
        <v>961</v>
      </c>
      <c r="F193" s="14">
        <v>1</v>
      </c>
      <c r="G193" s="14" t="s">
        <v>815</v>
      </c>
      <c r="H193" s="14" t="s">
        <v>757</v>
      </c>
      <c r="I193" s="14" t="s">
        <v>758</v>
      </c>
      <c r="J193" s="14">
        <v>37.684235999999999</v>
      </c>
      <c r="K193" s="14">
        <v>-0.74546400000000002</v>
      </c>
      <c r="L193" s="14">
        <v>25.3596</v>
      </c>
      <c r="M193" s="14">
        <v>46.451999999999998</v>
      </c>
      <c r="N193" s="14">
        <v>0.29013666576479102</v>
      </c>
      <c r="O193" s="14" t="s">
        <v>898</v>
      </c>
      <c r="P193" s="14" t="s">
        <v>904</v>
      </c>
      <c r="Q193" s="14" t="s">
        <v>818</v>
      </c>
      <c r="R193" s="14" t="s">
        <v>819</v>
      </c>
    </row>
    <row r="194" spans="1:18">
      <c r="A194" s="14" t="s">
        <v>935</v>
      </c>
      <c r="B194" s="14">
        <v>4</v>
      </c>
      <c r="C194" s="14" t="s">
        <v>853</v>
      </c>
      <c r="D194" s="14">
        <v>2024</v>
      </c>
      <c r="E194" s="14" t="s">
        <v>937</v>
      </c>
      <c r="F194" s="14">
        <v>1</v>
      </c>
      <c r="G194" s="14" t="s">
        <v>815</v>
      </c>
      <c r="H194" s="14" t="s">
        <v>757</v>
      </c>
      <c r="I194" s="14" t="s">
        <v>758</v>
      </c>
      <c r="J194" s="14">
        <v>37.702838</v>
      </c>
      <c r="K194" s="14">
        <v>-0.75029999999999997</v>
      </c>
      <c r="L194" s="14">
        <v>25.389333333333301</v>
      </c>
      <c r="M194" s="14">
        <v>46.3</v>
      </c>
      <c r="N194" s="14">
        <v>0.26264358134920601</v>
      </c>
      <c r="O194" s="14" t="s">
        <v>898</v>
      </c>
      <c r="P194" s="14" t="s">
        <v>904</v>
      </c>
      <c r="Q194" s="14" t="s">
        <v>818</v>
      </c>
      <c r="R194" s="14" t="s">
        <v>819</v>
      </c>
    </row>
    <row r="195" spans="1:18">
      <c r="A195" s="14" t="s">
        <v>935</v>
      </c>
      <c r="B195" s="14">
        <v>3</v>
      </c>
      <c r="C195" s="14" t="s">
        <v>834</v>
      </c>
      <c r="D195" s="14">
        <v>2024</v>
      </c>
      <c r="E195" s="14" t="s">
        <v>962</v>
      </c>
      <c r="F195" s="14">
        <v>2</v>
      </c>
      <c r="G195" s="14" t="s">
        <v>815</v>
      </c>
      <c r="H195" s="14" t="s">
        <v>757</v>
      </c>
      <c r="I195" s="14" t="s">
        <v>758</v>
      </c>
      <c r="J195" s="14">
        <v>37.657967999999997</v>
      </c>
      <c r="K195" s="14">
        <v>-0.74691700000000005</v>
      </c>
      <c r="L195" s="14">
        <v>27.949666666666701</v>
      </c>
      <c r="M195" s="14">
        <v>46.227499999999999</v>
      </c>
      <c r="N195" s="14">
        <v>0.55078523330602103</v>
      </c>
      <c r="O195" s="14" t="s">
        <v>898</v>
      </c>
      <c r="P195" s="14" t="s">
        <v>904</v>
      </c>
      <c r="Q195" s="14" t="s">
        <v>818</v>
      </c>
      <c r="R195" s="14" t="s">
        <v>819</v>
      </c>
    </row>
    <row r="196" spans="1:18">
      <c r="A196" s="14" t="s">
        <v>935</v>
      </c>
      <c r="B196" s="14">
        <v>3</v>
      </c>
      <c r="C196" s="14" t="s">
        <v>834</v>
      </c>
      <c r="D196" s="14">
        <v>2024</v>
      </c>
      <c r="E196" s="14" t="s">
        <v>963</v>
      </c>
      <c r="F196" s="14">
        <v>3</v>
      </c>
      <c r="G196" s="14" t="s">
        <v>815</v>
      </c>
      <c r="H196" s="14" t="s">
        <v>757</v>
      </c>
      <c r="I196" s="14" t="s">
        <v>758</v>
      </c>
      <c r="J196" s="14">
        <v>37.768686000000002</v>
      </c>
      <c r="K196" s="14">
        <v>-0.76502700000000001</v>
      </c>
      <c r="L196" s="14">
        <v>28.306999999999999</v>
      </c>
      <c r="M196" s="14">
        <v>45.7</v>
      </c>
      <c r="N196" s="14">
        <v>1.62256786706268</v>
      </c>
      <c r="O196" s="14" t="s">
        <v>898</v>
      </c>
      <c r="P196" s="14" t="s">
        <v>904</v>
      </c>
      <c r="Q196" s="14" t="s">
        <v>818</v>
      </c>
      <c r="R196" s="14" t="s">
        <v>819</v>
      </c>
    </row>
    <row r="197" spans="1:18">
      <c r="A197" s="14" t="s">
        <v>935</v>
      </c>
      <c r="B197" s="14">
        <v>20</v>
      </c>
      <c r="C197" s="14" t="s">
        <v>858</v>
      </c>
      <c r="D197" s="14">
        <v>2024</v>
      </c>
      <c r="E197" s="14" t="s">
        <v>964</v>
      </c>
      <c r="F197" s="14">
        <v>16</v>
      </c>
      <c r="G197" s="14" t="s">
        <v>815</v>
      </c>
      <c r="H197" s="14" t="s">
        <v>757</v>
      </c>
      <c r="I197" s="14" t="s">
        <v>758</v>
      </c>
      <c r="J197" s="14">
        <v>37.784857000000002</v>
      </c>
      <c r="K197" s="14">
        <v>-0.77983499999999994</v>
      </c>
      <c r="L197" s="14">
        <v>26.027899999999999</v>
      </c>
      <c r="M197" s="14">
        <v>46.85</v>
      </c>
      <c r="N197" s="14">
        <v>0.3</v>
      </c>
      <c r="O197" s="14">
        <v>5.6</v>
      </c>
      <c r="P197" s="14" t="s">
        <v>965</v>
      </c>
      <c r="Q197" s="14" t="s">
        <v>818</v>
      </c>
      <c r="R197" s="14" t="s">
        <v>819</v>
      </c>
    </row>
    <row r="198" spans="1:18">
      <c r="A198" s="14" t="s">
        <v>786</v>
      </c>
      <c r="B198" s="14" t="s">
        <v>626</v>
      </c>
      <c r="C198" s="14" t="s">
        <v>626</v>
      </c>
      <c r="D198" s="14" t="s">
        <v>626</v>
      </c>
      <c r="E198" s="14" t="s">
        <v>626</v>
      </c>
      <c r="F198" s="14" t="s">
        <v>626</v>
      </c>
      <c r="G198" s="14" t="s">
        <v>815</v>
      </c>
      <c r="H198" s="14" t="s">
        <v>889</v>
      </c>
      <c r="I198" s="14" t="s">
        <v>759</v>
      </c>
      <c r="J198" s="14">
        <v>37.216489000000003</v>
      </c>
      <c r="K198" s="14">
        <v>15.233252999999999</v>
      </c>
      <c r="L198" s="14" t="s">
        <v>626</v>
      </c>
      <c r="M198" s="14" t="s">
        <v>626</v>
      </c>
      <c r="N198" s="14" t="s">
        <v>626</v>
      </c>
      <c r="O198" s="14" t="s">
        <v>626</v>
      </c>
      <c r="P198" s="14" t="s">
        <v>626</v>
      </c>
      <c r="Q198" s="14" t="s">
        <v>818</v>
      </c>
      <c r="R198" s="14" t="s">
        <v>821</v>
      </c>
    </row>
    <row r="199" spans="1:18">
      <c r="A199" s="14" t="s">
        <v>966</v>
      </c>
      <c r="B199" s="14" t="s">
        <v>626</v>
      </c>
      <c r="C199" s="14" t="s">
        <v>626</v>
      </c>
      <c r="D199" s="14" t="s">
        <v>626</v>
      </c>
      <c r="E199" s="14" t="s">
        <v>626</v>
      </c>
      <c r="F199" s="14" t="s">
        <v>626</v>
      </c>
      <c r="G199" s="14" t="s">
        <v>967</v>
      </c>
      <c r="H199" s="14" t="s">
        <v>626</v>
      </c>
      <c r="I199" s="14" t="s">
        <v>626</v>
      </c>
      <c r="J199" s="14" t="s">
        <v>626</v>
      </c>
      <c r="K199" s="14" t="s">
        <v>626</v>
      </c>
      <c r="L199" s="14" t="s">
        <v>626</v>
      </c>
      <c r="M199" s="14" t="s">
        <v>626</v>
      </c>
      <c r="N199" s="14" t="s">
        <v>626</v>
      </c>
      <c r="O199" s="14" t="s">
        <v>626</v>
      </c>
      <c r="P199" s="14" t="s">
        <v>626</v>
      </c>
      <c r="Q199" s="14" t="s">
        <v>626</v>
      </c>
      <c r="R199" s="19"/>
    </row>
    <row r="200" spans="1:18">
      <c r="A200" s="14" t="s">
        <v>968</v>
      </c>
      <c r="B200" s="14" t="s">
        <v>626</v>
      </c>
      <c r="C200" s="14" t="s">
        <v>626</v>
      </c>
      <c r="D200" s="14" t="s">
        <v>626</v>
      </c>
      <c r="E200" s="14" t="s">
        <v>626</v>
      </c>
      <c r="F200" s="14" t="s">
        <v>626</v>
      </c>
      <c r="G200" s="14" t="s">
        <v>967</v>
      </c>
      <c r="H200" s="14" t="s">
        <v>626</v>
      </c>
      <c r="I200" s="14" t="s">
        <v>626</v>
      </c>
      <c r="J200" s="14" t="s">
        <v>626</v>
      </c>
      <c r="K200" s="14" t="s">
        <v>626</v>
      </c>
      <c r="L200" s="14" t="s">
        <v>626</v>
      </c>
      <c r="M200" s="14" t="s">
        <v>626</v>
      </c>
      <c r="N200" s="14" t="s">
        <v>626</v>
      </c>
      <c r="O200" s="14" t="s">
        <v>626</v>
      </c>
      <c r="P200" s="14" t="s">
        <v>626</v>
      </c>
      <c r="Q200" s="14" t="s">
        <v>626</v>
      </c>
      <c r="R200" s="19"/>
    </row>
    <row r="201" spans="1:18">
      <c r="A201" s="14" t="s">
        <v>969</v>
      </c>
      <c r="B201" s="14" t="s">
        <v>626</v>
      </c>
      <c r="C201" s="14" t="s">
        <v>845</v>
      </c>
      <c r="D201" s="14">
        <v>2009</v>
      </c>
      <c r="E201" s="14" t="s">
        <v>626</v>
      </c>
      <c r="F201" s="14" t="s">
        <v>626</v>
      </c>
      <c r="G201" s="14" t="s">
        <v>815</v>
      </c>
      <c r="H201" s="14" t="s">
        <v>970</v>
      </c>
      <c r="I201" s="14" t="s">
        <v>817</v>
      </c>
      <c r="J201" s="14">
        <v>28.119691</v>
      </c>
      <c r="K201" s="14">
        <v>34.441592</v>
      </c>
      <c r="L201" s="14">
        <v>25</v>
      </c>
      <c r="M201" s="14">
        <v>44.4</v>
      </c>
      <c r="N201" s="14" t="s">
        <v>626</v>
      </c>
      <c r="O201" s="14" t="s">
        <v>971</v>
      </c>
      <c r="P201" s="14" t="s">
        <v>972</v>
      </c>
      <c r="Q201" s="14" t="s">
        <v>818</v>
      </c>
      <c r="R201" s="20" t="s">
        <v>819</v>
      </c>
    </row>
    <row r="202" spans="1:18">
      <c r="A202" s="14" t="s">
        <v>973</v>
      </c>
      <c r="B202" s="14" t="s">
        <v>626</v>
      </c>
      <c r="C202" s="14" t="s">
        <v>825</v>
      </c>
      <c r="D202" s="15">
        <v>2020</v>
      </c>
      <c r="E202" s="14" t="s">
        <v>626</v>
      </c>
      <c r="F202" s="14" t="s">
        <v>626</v>
      </c>
      <c r="G202" s="14" t="s">
        <v>815</v>
      </c>
      <c r="H202" s="14" t="s">
        <v>974</v>
      </c>
      <c r="I202" s="14" t="s">
        <v>975</v>
      </c>
      <c r="J202" s="14">
        <v>22.389790000000001</v>
      </c>
      <c r="K202" s="14">
        <v>39.135547000000003</v>
      </c>
      <c r="L202" s="14">
        <v>28</v>
      </c>
      <c r="M202" s="14">
        <v>42</v>
      </c>
      <c r="N202" s="14" t="s">
        <v>626</v>
      </c>
      <c r="O202" s="14" t="s">
        <v>976</v>
      </c>
      <c r="P202" s="14" t="s">
        <v>977</v>
      </c>
      <c r="Q202" s="14" t="s">
        <v>818</v>
      </c>
      <c r="R202" s="20" t="s">
        <v>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Supp. Mat</vt:lpstr>
      <vt:lpstr>WOS + SCOPUS</vt:lpstr>
      <vt:lpstr>CassiopeaBase</vt:lpstr>
      <vt:lpstr>Duplicates removed + Criterion</vt:lpstr>
      <vt:lpstr>Backward Search</vt:lpstr>
      <vt:lpstr>Initial Selection</vt:lpstr>
      <vt:lpstr>Final Select - Red Sea excluded</vt:lpstr>
      <vt:lpstr>Bibliography records</vt:lpstr>
      <vt:lpstr>Biogeography database</vt:lpstr>
      <vt:lpstr>Distances + Dispersal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Fernández Alías</dc:creator>
  <cp:lastModifiedBy>Alfredo</cp:lastModifiedBy>
  <dcterms:created xsi:type="dcterms:W3CDTF">2025-01-10T08:27:01Z</dcterms:created>
  <dcterms:modified xsi:type="dcterms:W3CDTF">2025-06-24T07:22:33Z</dcterms:modified>
</cp:coreProperties>
</file>